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mbo\Desktop\"/>
    </mc:Choice>
  </mc:AlternateContent>
  <bookViews>
    <workbookView xWindow="21675" yWindow="22800" windowWidth="15225" windowHeight="6615" tabRatio="956" activeTab="10"/>
  </bookViews>
  <sheets>
    <sheet name="S.Exchanges Status" sheetId="61" r:id="rId1"/>
    <sheet name="Age" sheetId="65" r:id="rId2"/>
    <sheet name="Reg Data" sheetId="74" r:id="rId3"/>
    <sheet name="Listed Co.s" sheetId="76" r:id="rId4"/>
    <sheet name="Market Cap % GDP" sheetId="77" r:id="rId5"/>
    <sheet name="Turnover % GDP" sheetId="78" r:id="rId6"/>
    <sheet name="DATA" sheetId="88" r:id="rId7"/>
    <sheet name="Sheet2" sheetId="89" state="hidden" r:id="rId8"/>
    <sheet name="AS" sheetId="84" r:id="rId9"/>
    <sheet name="TSA" sheetId="85" r:id="rId10"/>
    <sheet name="Sheet3" sheetId="90" r:id="rId11"/>
  </sheets>
  <definedNames>
    <definedName name="A">#REF!</definedName>
  </definedNames>
  <calcPr calcId="152511"/>
</workbook>
</file>

<file path=xl/calcChain.xml><?xml version="1.0" encoding="utf-8"?>
<calcChain xmlns="http://schemas.openxmlformats.org/spreadsheetml/2006/main">
  <c r="D102" i="90" l="1"/>
  <c r="E102" i="90"/>
  <c r="F102" i="90"/>
  <c r="G102" i="90"/>
  <c r="C102" i="90"/>
  <c r="D101" i="90"/>
  <c r="E101" i="90"/>
  <c r="F101" i="90"/>
  <c r="G101" i="90"/>
  <c r="H101" i="90"/>
  <c r="I101" i="90"/>
  <c r="J101" i="90"/>
  <c r="K101" i="90"/>
  <c r="L101" i="90"/>
  <c r="M101" i="90"/>
  <c r="N101" i="90"/>
  <c r="O101" i="90"/>
  <c r="P101" i="90"/>
  <c r="Q101" i="90"/>
  <c r="R101" i="90"/>
  <c r="S101" i="90"/>
  <c r="T101" i="90"/>
  <c r="U101" i="90"/>
  <c r="V101" i="90"/>
  <c r="W101" i="90"/>
  <c r="X101" i="90"/>
  <c r="C101" i="90"/>
  <c r="D94" i="90"/>
  <c r="E94" i="90"/>
  <c r="F94" i="90"/>
  <c r="G94" i="90"/>
  <c r="H94" i="90"/>
  <c r="I94" i="90"/>
  <c r="C94" i="90"/>
  <c r="C86" i="90"/>
  <c r="C78" i="90"/>
  <c r="C70" i="90"/>
  <c r="C62" i="90"/>
  <c r="C54" i="90"/>
  <c r="AG20" i="85"/>
  <c r="C46" i="90"/>
  <c r="AI13" i="85"/>
  <c r="AI14" i="85"/>
  <c r="AI15" i="85"/>
  <c r="AI16" i="85"/>
  <c r="AI17" i="85"/>
  <c r="AI18" i="85"/>
  <c r="AI19" i="85"/>
  <c r="AI20" i="85"/>
  <c r="AI21" i="85"/>
  <c r="AI22" i="85"/>
  <c r="AI23" i="85"/>
  <c r="AI24" i="85"/>
  <c r="C42" i="90"/>
  <c r="D39" i="90"/>
  <c r="E39" i="90"/>
  <c r="F39" i="90"/>
  <c r="G39" i="90"/>
  <c r="H39" i="90"/>
  <c r="I39" i="90"/>
  <c r="J39" i="90"/>
  <c r="K39" i="90"/>
  <c r="L39" i="90"/>
  <c r="M39" i="90"/>
  <c r="N39" i="90"/>
  <c r="O39" i="90"/>
  <c r="P39" i="90"/>
  <c r="Q39" i="90"/>
  <c r="R39" i="90"/>
  <c r="C39" i="90"/>
  <c r="C38" i="90"/>
  <c r="C37" i="90"/>
  <c r="C36" i="90"/>
  <c r="C35" i="90"/>
  <c r="C34" i="90"/>
  <c r="C30" i="90"/>
  <c r="D31" i="90"/>
  <c r="E31" i="90"/>
  <c r="F31" i="90"/>
  <c r="G31" i="90"/>
  <c r="H31" i="90"/>
  <c r="I31" i="90"/>
  <c r="J31" i="90"/>
  <c r="L31" i="90"/>
  <c r="M31" i="90"/>
  <c r="N31" i="90"/>
  <c r="O31" i="90"/>
  <c r="P31" i="90"/>
  <c r="Q31" i="90"/>
  <c r="R31" i="90"/>
  <c r="S31" i="90"/>
  <c r="T31" i="90"/>
  <c r="U31" i="90"/>
  <c r="V31" i="90"/>
  <c r="W31" i="90"/>
  <c r="X31" i="90"/>
  <c r="C31" i="90"/>
  <c r="D29" i="90"/>
  <c r="E29" i="90"/>
  <c r="F29" i="90"/>
  <c r="G29" i="90"/>
  <c r="H29" i="90"/>
  <c r="I29" i="90"/>
  <c r="J29" i="90"/>
  <c r="K29" i="90"/>
  <c r="L29" i="90"/>
  <c r="M29" i="90"/>
  <c r="N29" i="90"/>
  <c r="O29" i="90"/>
  <c r="P29" i="90"/>
  <c r="Q29" i="90"/>
  <c r="R29" i="90"/>
  <c r="S29" i="90"/>
  <c r="T29" i="90"/>
  <c r="U29" i="90"/>
  <c r="V29" i="90"/>
  <c r="W29" i="90"/>
  <c r="X29" i="90"/>
  <c r="C29" i="90"/>
  <c r="C28" i="90"/>
  <c r="C27" i="90"/>
  <c r="X23" i="90"/>
  <c r="W23" i="90"/>
  <c r="V23" i="90"/>
  <c r="U23" i="90"/>
  <c r="T23" i="90"/>
  <c r="S23" i="90"/>
  <c r="R23" i="90"/>
  <c r="Q23" i="90"/>
  <c r="P23" i="90"/>
  <c r="O23" i="90"/>
  <c r="N23" i="90"/>
  <c r="D22" i="90"/>
  <c r="C22" i="90"/>
  <c r="C18" i="90"/>
  <c r="D16" i="90"/>
  <c r="I16" i="90"/>
  <c r="J16" i="90"/>
  <c r="K16" i="90"/>
  <c r="L16" i="90"/>
  <c r="M16" i="90"/>
  <c r="N16" i="90"/>
  <c r="O16" i="90"/>
  <c r="P16" i="90"/>
  <c r="Q16" i="90"/>
  <c r="R16" i="90"/>
  <c r="S16" i="90"/>
  <c r="T16" i="90"/>
  <c r="U16" i="90"/>
  <c r="V16" i="90"/>
  <c r="W16" i="90"/>
  <c r="X16" i="90"/>
  <c r="C16" i="90"/>
  <c r="D15" i="90"/>
  <c r="E15" i="90"/>
  <c r="F15" i="90"/>
  <c r="G15" i="90"/>
  <c r="H15" i="90"/>
  <c r="I15" i="90"/>
  <c r="J15" i="90"/>
  <c r="K15" i="90"/>
  <c r="L15" i="90"/>
  <c r="C15" i="90"/>
  <c r="C14" i="90"/>
  <c r="E3" i="65"/>
  <c r="E4" i="65"/>
  <c r="E5" i="65"/>
  <c r="E6" i="65"/>
  <c r="E7" i="65"/>
  <c r="E8" i="65"/>
  <c r="E9" i="65"/>
  <c r="E10" i="65"/>
  <c r="E11" i="65"/>
  <c r="E12" i="65"/>
  <c r="E13" i="65"/>
  <c r="E14" i="65"/>
  <c r="E15" i="65"/>
  <c r="E16" i="65"/>
  <c r="E17" i="65"/>
  <c r="E18" i="65"/>
  <c r="E19" i="65"/>
  <c r="E20" i="65"/>
  <c r="E21" i="65"/>
  <c r="E22" i="65"/>
  <c r="E23" i="65"/>
  <c r="E24" i="65"/>
  <c r="A98" i="90"/>
  <c r="A90" i="90"/>
  <c r="A82" i="90"/>
  <c r="A74" i="90"/>
  <c r="A66" i="90"/>
  <c r="A58" i="90"/>
  <c r="A50" i="90"/>
  <c r="A34" i="90"/>
  <c r="A27" i="90"/>
  <c r="B11" i="90"/>
  <c r="B19" i="90" s="1"/>
  <c r="B27" i="90" s="1"/>
  <c r="B35" i="90" s="1"/>
  <c r="B43" i="90" s="1"/>
  <c r="B51" i="90" s="1"/>
  <c r="B59" i="90" s="1"/>
  <c r="B67" i="90" s="1"/>
  <c r="B75" i="90" s="1"/>
  <c r="B83" i="90" s="1"/>
  <c r="B91" i="90" s="1"/>
  <c r="B99" i="90" s="1"/>
  <c r="B12" i="90"/>
  <c r="B20" i="90" s="1"/>
  <c r="B28" i="90" s="1"/>
  <c r="B36" i="90" s="1"/>
  <c r="B44" i="90" s="1"/>
  <c r="B52" i="90" s="1"/>
  <c r="B60" i="90" s="1"/>
  <c r="B68" i="90" s="1"/>
  <c r="B76" i="90" s="1"/>
  <c r="B84" i="90" s="1"/>
  <c r="B92" i="90" s="1"/>
  <c r="B100" i="90" s="1"/>
  <c r="B13" i="90"/>
  <c r="B21" i="90" s="1"/>
  <c r="B29" i="90" s="1"/>
  <c r="B37" i="90" s="1"/>
  <c r="B45" i="90" s="1"/>
  <c r="B53" i="90" s="1"/>
  <c r="B61" i="90" s="1"/>
  <c r="B69" i="90" s="1"/>
  <c r="B77" i="90" s="1"/>
  <c r="B85" i="90" s="1"/>
  <c r="B93" i="90" s="1"/>
  <c r="B101" i="90" s="1"/>
  <c r="B14" i="90"/>
  <c r="B22" i="90" s="1"/>
  <c r="B30" i="90" s="1"/>
  <c r="B38" i="90" s="1"/>
  <c r="B46" i="90" s="1"/>
  <c r="B54" i="90" s="1"/>
  <c r="B62" i="90" s="1"/>
  <c r="B70" i="90" s="1"/>
  <c r="B78" i="90" s="1"/>
  <c r="B86" i="90" s="1"/>
  <c r="B94" i="90" s="1"/>
  <c r="B102" i="90" s="1"/>
  <c r="B15" i="90"/>
  <c r="B23" i="90" s="1"/>
  <c r="B31" i="90" s="1"/>
  <c r="B39" i="90" s="1"/>
  <c r="B47" i="90" s="1"/>
  <c r="B55" i="90" s="1"/>
  <c r="B63" i="90" s="1"/>
  <c r="B71" i="90" s="1"/>
  <c r="B79" i="90" s="1"/>
  <c r="B87" i="90" s="1"/>
  <c r="B95" i="90" s="1"/>
  <c r="B103" i="90" s="1"/>
  <c r="B16" i="90"/>
  <c r="B24" i="90" s="1"/>
  <c r="B32" i="90" s="1"/>
  <c r="B40" i="90" s="1"/>
  <c r="B48" i="90" s="1"/>
  <c r="B17" i="90"/>
  <c r="B25" i="90" s="1"/>
  <c r="B33" i="90" s="1"/>
  <c r="B41" i="90" s="1"/>
  <c r="B49" i="90" s="1"/>
  <c r="B57" i="90" s="1"/>
  <c r="B65" i="90" s="1"/>
  <c r="B73" i="90" s="1"/>
  <c r="B81" i="90" s="1"/>
  <c r="B89" i="90" s="1"/>
  <c r="B97" i="90" s="1"/>
  <c r="B105" i="90" s="1"/>
  <c r="B10" i="90"/>
  <c r="B18" i="90" s="1"/>
  <c r="B26" i="90" s="1"/>
  <c r="B34" i="90" s="1"/>
  <c r="B42" i="90" s="1"/>
  <c r="B50" i="90" s="1"/>
  <c r="B58" i="90" s="1"/>
  <c r="B66" i="90" s="1"/>
  <c r="B74" i="90" s="1"/>
  <c r="B82" i="90" s="1"/>
  <c r="B90" i="90" s="1"/>
  <c r="B98" i="90" s="1"/>
  <c r="B56" i="90" l="1"/>
  <c r="B64" i="90" s="1"/>
  <c r="B72" i="90" s="1"/>
  <c r="B80" i="90" s="1"/>
  <c r="B88" i="90" s="1"/>
  <c r="B96" i="90" s="1"/>
  <c r="B104" i="90" s="1"/>
  <c r="C19" i="89" l="1"/>
  <c r="C14" i="89"/>
  <c r="C13" i="89"/>
  <c r="C12" i="89"/>
  <c r="E13" i="89"/>
  <c r="F13" i="89"/>
  <c r="G13" i="89"/>
  <c r="D13" i="89"/>
  <c r="D12" i="89"/>
  <c r="C17" i="89"/>
  <c r="C16" i="89"/>
  <c r="E12" i="89"/>
  <c r="F12" i="89"/>
  <c r="G12" i="89"/>
  <c r="E10" i="89"/>
  <c r="F10" i="89"/>
  <c r="G10" i="89"/>
  <c r="D10" i="89"/>
  <c r="E9" i="89"/>
  <c r="F9" i="89"/>
  <c r="G9" i="89"/>
  <c r="D9" i="89"/>
  <c r="E8" i="89"/>
  <c r="F8" i="89"/>
  <c r="G8" i="89"/>
  <c r="D8" i="89"/>
  <c r="F4" i="88"/>
  <c r="F5" i="88"/>
  <c r="F6" i="88"/>
  <c r="F7" i="88"/>
  <c r="F8" i="88"/>
  <c r="F9" i="88"/>
  <c r="F10" i="88"/>
  <c r="F11" i="88"/>
  <c r="F12" i="88"/>
  <c r="F13" i="88"/>
  <c r="F14" i="88"/>
  <c r="F15" i="88"/>
  <c r="F16" i="88"/>
  <c r="F17" i="88"/>
  <c r="F18" i="88"/>
  <c r="F19" i="88"/>
  <c r="F20" i="88"/>
  <c r="F21" i="88"/>
  <c r="F22" i="88"/>
  <c r="F23" i="88"/>
  <c r="F24" i="88"/>
  <c r="H5" i="88"/>
  <c r="H6" i="88"/>
  <c r="H7" i="88"/>
  <c r="H8" i="88"/>
  <c r="H9" i="88"/>
  <c r="H10" i="88"/>
  <c r="H11" i="88"/>
  <c r="H12" i="88"/>
  <c r="H13" i="88"/>
  <c r="H14" i="88"/>
  <c r="H15" i="88"/>
  <c r="H16" i="88"/>
  <c r="H17" i="88"/>
  <c r="H18" i="88"/>
  <c r="H19" i="88"/>
  <c r="H20" i="88"/>
  <c r="H21" i="88"/>
  <c r="H22" i="88"/>
  <c r="H23" i="88"/>
  <c r="H24" i="88"/>
  <c r="H4" i="88"/>
  <c r="G5" i="88"/>
  <c r="G6" i="88"/>
  <c r="G7" i="88"/>
  <c r="G8" i="88"/>
  <c r="G9" i="88"/>
  <c r="G10" i="88"/>
  <c r="G11" i="88"/>
  <c r="G12" i="88"/>
  <c r="G13" i="88"/>
  <c r="G14" i="88"/>
  <c r="G15" i="88"/>
  <c r="G16" i="88"/>
  <c r="G17" i="88"/>
  <c r="G18" i="88"/>
  <c r="G19" i="88"/>
  <c r="G20" i="88"/>
  <c r="G21" i="88"/>
  <c r="G22" i="88"/>
  <c r="G23" i="88"/>
  <c r="G24" i="88"/>
  <c r="G4" i="88"/>
  <c r="B8" i="88" l="1"/>
  <c r="B9" i="88"/>
  <c r="B10" i="88" s="1"/>
  <c r="B11" i="88" s="1"/>
  <c r="B12" i="88" s="1"/>
  <c r="B13" i="88" s="1"/>
  <c r="B14" i="88" s="1"/>
  <c r="B15" i="88" s="1"/>
  <c r="B16" i="88" s="1"/>
  <c r="B17" i="88" s="1"/>
  <c r="B18" i="88" s="1"/>
  <c r="B19" i="88" s="1"/>
  <c r="B20" i="88" s="1"/>
  <c r="B21" i="88" s="1"/>
  <c r="B22" i="88" s="1"/>
  <c r="B23" i="88" s="1"/>
  <c r="B24" i="88" s="1"/>
  <c r="B7" i="88"/>
  <c r="AS5" i="88"/>
  <c r="AS6" i="88"/>
  <c r="AS7" i="88"/>
  <c r="AS8" i="88"/>
  <c r="AS9" i="88"/>
  <c r="AS10" i="88"/>
  <c r="AS11" i="88"/>
  <c r="AS12" i="88"/>
  <c r="AS13" i="88"/>
  <c r="AS14" i="88"/>
  <c r="AS15" i="88"/>
  <c r="AS16" i="88"/>
  <c r="AS17" i="88"/>
  <c r="AS18" i="88"/>
  <c r="AS19" i="88"/>
  <c r="AS20" i="88"/>
  <c r="AS21" i="88"/>
  <c r="AS22" i="88"/>
  <c r="AS23" i="88"/>
  <c r="AS24" i="88"/>
  <c r="AS4" i="88"/>
  <c r="AR5" i="88"/>
  <c r="AR6" i="88"/>
  <c r="AR7" i="88"/>
  <c r="AR8" i="88"/>
  <c r="AR9" i="88"/>
  <c r="AR10" i="88"/>
  <c r="AR11" i="88"/>
  <c r="AR12" i="88"/>
  <c r="AR13" i="88"/>
  <c r="AR14" i="88"/>
  <c r="AR15" i="88"/>
  <c r="AR16" i="88"/>
  <c r="AR17" i="88"/>
  <c r="AR18" i="88"/>
  <c r="AR19" i="88"/>
  <c r="AR20" i="88"/>
  <c r="AR21" i="88"/>
  <c r="AR22" i="88"/>
  <c r="AR23" i="88"/>
  <c r="AR24" i="88"/>
  <c r="AR4" i="88"/>
  <c r="AQ5" i="88"/>
  <c r="AQ6" i="88"/>
  <c r="AQ7" i="88"/>
  <c r="AQ8" i="88"/>
  <c r="AQ9" i="88"/>
  <c r="AQ10" i="88"/>
  <c r="AQ11" i="88"/>
  <c r="AQ12" i="88"/>
  <c r="AQ13" i="88"/>
  <c r="AQ14" i="88"/>
  <c r="AQ15" i="88"/>
  <c r="AQ16" i="88"/>
  <c r="AQ17" i="88"/>
  <c r="AQ18" i="88"/>
  <c r="AQ19" i="88"/>
  <c r="AQ20" i="88"/>
  <c r="AQ21" i="88"/>
  <c r="AQ22" i="88"/>
  <c r="AQ23" i="88"/>
  <c r="AQ24" i="88"/>
  <c r="AQ4" i="88"/>
  <c r="AO5" i="88"/>
  <c r="AO6" i="88"/>
  <c r="AO7" i="88"/>
  <c r="AO8" i="88"/>
  <c r="AO9" i="88"/>
  <c r="AO10" i="88"/>
  <c r="AO11" i="88"/>
  <c r="AO12" i="88"/>
  <c r="AO13" i="88"/>
  <c r="AO14" i="88"/>
  <c r="AO15" i="88"/>
  <c r="AO16" i="88"/>
  <c r="AO17" i="88"/>
  <c r="AO18" i="88"/>
  <c r="AO19" i="88"/>
  <c r="AO20" i="88"/>
  <c r="AO21" i="88"/>
  <c r="AO22" i="88"/>
  <c r="AO23" i="88"/>
  <c r="AO24" i="88"/>
  <c r="AO4" i="88"/>
  <c r="AN5" i="88"/>
  <c r="AN6" i="88"/>
  <c r="AN7" i="88"/>
  <c r="AN8" i="88"/>
  <c r="AN9" i="88"/>
  <c r="AN10" i="88"/>
  <c r="AN11" i="88"/>
  <c r="AN12" i="88"/>
  <c r="AN13" i="88"/>
  <c r="AN14" i="88"/>
  <c r="AN15" i="88"/>
  <c r="AN16" i="88"/>
  <c r="AN17" i="88"/>
  <c r="AN18" i="88"/>
  <c r="AN19" i="88"/>
  <c r="AN20" i="88"/>
  <c r="AN21" i="88"/>
  <c r="AN22" i="88"/>
  <c r="AN23" i="88"/>
  <c r="AN24" i="88"/>
  <c r="AN4" i="88"/>
  <c r="AM5" i="88"/>
  <c r="AM6" i="88"/>
  <c r="AM7" i="88"/>
  <c r="AM8" i="88"/>
  <c r="AM9" i="88"/>
  <c r="AM10" i="88"/>
  <c r="AM11" i="88"/>
  <c r="AM12" i="88"/>
  <c r="AM13" i="88"/>
  <c r="AM14" i="88"/>
  <c r="AM15" i="88"/>
  <c r="AM16" i="88"/>
  <c r="AM17" i="88"/>
  <c r="AM18" i="88"/>
  <c r="AM19" i="88"/>
  <c r="AM20" i="88"/>
  <c r="AM21" i="88"/>
  <c r="AM22" i="88"/>
  <c r="AM23" i="88"/>
  <c r="AM24" i="88"/>
  <c r="AM4" i="88"/>
  <c r="AK5" i="88"/>
  <c r="AK6" i="88"/>
  <c r="AK7" i="88"/>
  <c r="AK8" i="88"/>
  <c r="AK9" i="88"/>
  <c r="AK10" i="88"/>
  <c r="AK11" i="88"/>
  <c r="AK12" i="88"/>
  <c r="AK13" i="88"/>
  <c r="AK14" i="88"/>
  <c r="AK15" i="88"/>
  <c r="AK16" i="88"/>
  <c r="AK17" i="88"/>
  <c r="AK18" i="88"/>
  <c r="AK19" i="88"/>
  <c r="AK20" i="88"/>
  <c r="AK21" i="88"/>
  <c r="AK22" i="88"/>
  <c r="AK23" i="88"/>
  <c r="AK24" i="88"/>
  <c r="AK4" i="88"/>
  <c r="AJ5" i="88"/>
  <c r="AJ6" i="88"/>
  <c r="AJ7" i="88"/>
  <c r="AJ8" i="88"/>
  <c r="AJ9" i="88"/>
  <c r="AJ10" i="88"/>
  <c r="AJ11" i="88"/>
  <c r="AJ12" i="88"/>
  <c r="AJ13" i="88"/>
  <c r="AJ14" i="88"/>
  <c r="AJ15" i="88"/>
  <c r="AJ16" i="88"/>
  <c r="AJ17" i="88"/>
  <c r="AJ18" i="88"/>
  <c r="AJ19" i="88"/>
  <c r="AJ20" i="88"/>
  <c r="AJ21" i="88"/>
  <c r="AJ22" i="88"/>
  <c r="AJ23" i="88"/>
  <c r="AJ24" i="88"/>
  <c r="AJ4" i="88"/>
  <c r="AI5" i="88"/>
  <c r="AI6" i="88"/>
  <c r="AI7" i="88"/>
  <c r="AI8" i="88"/>
  <c r="AI9" i="88"/>
  <c r="AI10" i="88"/>
  <c r="AI11" i="88"/>
  <c r="AI12" i="88"/>
  <c r="AI13" i="88"/>
  <c r="AI14" i="88"/>
  <c r="AI15" i="88"/>
  <c r="AI16" i="88"/>
  <c r="AI17" i="88"/>
  <c r="AI18" i="88"/>
  <c r="AI19" i="88"/>
  <c r="AI20" i="88"/>
  <c r="AI21" i="88"/>
  <c r="AI22" i="88"/>
  <c r="AI23" i="88"/>
  <c r="AI24" i="88"/>
  <c r="AI4" i="88"/>
  <c r="AG5" i="88"/>
  <c r="AG6" i="88"/>
  <c r="AG7" i="88"/>
  <c r="AG8" i="88"/>
  <c r="AG9" i="88"/>
  <c r="AG10" i="88"/>
  <c r="AG11" i="88"/>
  <c r="AG12" i="88"/>
  <c r="AG13" i="88"/>
  <c r="AG14" i="88"/>
  <c r="AG15" i="88"/>
  <c r="AG16" i="88"/>
  <c r="AG17" i="88"/>
  <c r="AG18" i="88"/>
  <c r="AG19" i="88"/>
  <c r="AG20" i="88"/>
  <c r="AG21" i="88"/>
  <c r="AG22" i="88"/>
  <c r="AG23" i="88"/>
  <c r="AG24" i="88"/>
  <c r="AG4" i="88"/>
  <c r="AF5" i="88"/>
  <c r="AF6" i="88"/>
  <c r="AF7" i="88"/>
  <c r="AF8" i="88"/>
  <c r="AF9" i="88"/>
  <c r="AF10" i="88"/>
  <c r="AF11" i="88"/>
  <c r="AF12" i="88"/>
  <c r="AF13" i="88"/>
  <c r="AF14" i="88"/>
  <c r="AF15" i="88"/>
  <c r="AF16" i="88"/>
  <c r="AF17" i="88"/>
  <c r="AF18" i="88"/>
  <c r="AF19" i="88"/>
  <c r="AF20" i="88"/>
  <c r="AF21" i="88"/>
  <c r="AF22" i="88"/>
  <c r="AF23" i="88"/>
  <c r="AF24" i="88"/>
  <c r="AF4" i="88"/>
  <c r="AE5" i="88"/>
  <c r="AE6" i="88"/>
  <c r="AE7" i="88"/>
  <c r="AE8" i="88"/>
  <c r="AE9" i="88"/>
  <c r="AE10" i="88"/>
  <c r="AE11" i="88"/>
  <c r="AE12" i="88"/>
  <c r="AE13" i="88"/>
  <c r="AE14" i="88"/>
  <c r="AE15" i="88"/>
  <c r="AE16" i="88"/>
  <c r="AE17" i="88"/>
  <c r="AE18" i="88"/>
  <c r="AE19" i="88"/>
  <c r="AE20" i="88"/>
  <c r="AE21" i="88"/>
  <c r="AE22" i="88"/>
  <c r="AE23" i="88"/>
  <c r="AE24" i="88"/>
  <c r="AE4" i="88"/>
  <c r="AC5" i="88"/>
  <c r="AC6" i="88"/>
  <c r="AC7" i="88"/>
  <c r="AC8" i="88"/>
  <c r="AC9" i="88"/>
  <c r="AC10" i="88"/>
  <c r="AC11" i="88"/>
  <c r="AC12" i="88"/>
  <c r="AC13" i="88"/>
  <c r="AC14" i="88"/>
  <c r="AC15" i="88"/>
  <c r="AC16" i="88"/>
  <c r="AC17" i="88"/>
  <c r="AC18" i="88"/>
  <c r="AC19" i="88"/>
  <c r="AC20" i="88"/>
  <c r="AC21" i="88"/>
  <c r="AC22" i="88"/>
  <c r="AC23" i="88"/>
  <c r="AC24" i="88"/>
  <c r="AC4" i="88"/>
  <c r="AB5" i="88"/>
  <c r="AB6" i="88"/>
  <c r="AB7" i="88"/>
  <c r="AB8" i="88"/>
  <c r="AB9" i="88"/>
  <c r="AB10" i="88"/>
  <c r="AB11" i="88"/>
  <c r="AB12" i="88"/>
  <c r="AB13" i="88"/>
  <c r="AB14" i="88"/>
  <c r="AB15" i="88"/>
  <c r="AB16" i="88"/>
  <c r="AB17" i="88"/>
  <c r="AB18" i="88"/>
  <c r="AB19" i="88"/>
  <c r="AB20" i="88"/>
  <c r="AB21" i="88"/>
  <c r="AB22" i="88"/>
  <c r="AB23" i="88"/>
  <c r="AB24" i="88"/>
  <c r="AB4" i="88"/>
  <c r="AA5" i="88"/>
  <c r="AA6" i="88"/>
  <c r="AA7" i="88"/>
  <c r="AA8" i="88"/>
  <c r="AA9" i="88"/>
  <c r="AA10" i="88"/>
  <c r="AA11" i="88"/>
  <c r="AA12" i="88"/>
  <c r="AA13" i="88"/>
  <c r="AA14" i="88"/>
  <c r="AA15" i="88"/>
  <c r="AA16" i="88"/>
  <c r="AA17" i="88"/>
  <c r="AA18" i="88"/>
  <c r="AA19" i="88"/>
  <c r="AA20" i="88"/>
  <c r="AA21" i="88"/>
  <c r="AA22" i="88"/>
  <c r="AA23" i="88"/>
  <c r="AA24" i="88"/>
  <c r="AA4" i="88"/>
  <c r="Y5" i="88"/>
  <c r="Y6" i="88"/>
  <c r="Y7" i="88"/>
  <c r="Y8" i="88"/>
  <c r="Y9" i="88"/>
  <c r="Y10" i="88"/>
  <c r="Y11" i="88"/>
  <c r="Y12" i="88"/>
  <c r="Y13" i="88"/>
  <c r="Y14" i="88"/>
  <c r="Y15" i="88"/>
  <c r="Y16" i="88"/>
  <c r="Y17" i="88"/>
  <c r="Y18" i="88"/>
  <c r="Y19" i="88"/>
  <c r="Y20" i="88"/>
  <c r="Y21" i="88"/>
  <c r="Y22" i="88"/>
  <c r="Y23" i="88"/>
  <c r="Y24" i="88"/>
  <c r="Y4" i="88"/>
  <c r="X5" i="88"/>
  <c r="X6" i="88"/>
  <c r="X7" i="88"/>
  <c r="X8" i="88"/>
  <c r="X9" i="88"/>
  <c r="X10" i="88"/>
  <c r="X11" i="88"/>
  <c r="X12" i="88"/>
  <c r="X13" i="88"/>
  <c r="X14" i="88"/>
  <c r="X15" i="88"/>
  <c r="X16" i="88"/>
  <c r="X17" i="88"/>
  <c r="X18" i="88"/>
  <c r="X19" i="88"/>
  <c r="X20" i="88"/>
  <c r="X21" i="88"/>
  <c r="X22" i="88"/>
  <c r="X23" i="88"/>
  <c r="X24" i="88"/>
  <c r="X4" i="88"/>
  <c r="W5" i="88"/>
  <c r="W6" i="88"/>
  <c r="W7" i="88"/>
  <c r="W8" i="88"/>
  <c r="W9" i="88"/>
  <c r="W10" i="88"/>
  <c r="W11" i="88"/>
  <c r="W12" i="88"/>
  <c r="W13" i="88"/>
  <c r="W14" i="88"/>
  <c r="W15" i="88"/>
  <c r="W16" i="88"/>
  <c r="W17" i="88"/>
  <c r="W18" i="88"/>
  <c r="W19" i="88"/>
  <c r="W20" i="88"/>
  <c r="W21" i="88"/>
  <c r="W22" i="88"/>
  <c r="W23" i="88"/>
  <c r="W24" i="88"/>
  <c r="W4" i="88"/>
  <c r="U5" i="88"/>
  <c r="U6" i="88"/>
  <c r="U7" i="88"/>
  <c r="U8" i="88"/>
  <c r="U9" i="88"/>
  <c r="U10" i="88"/>
  <c r="U11" i="88"/>
  <c r="U12" i="88"/>
  <c r="U13" i="88"/>
  <c r="U14" i="88"/>
  <c r="U15" i="88"/>
  <c r="U16" i="88"/>
  <c r="U17" i="88"/>
  <c r="U18" i="88"/>
  <c r="U19" i="88"/>
  <c r="U20" i="88"/>
  <c r="U21" i="88"/>
  <c r="U22" i="88"/>
  <c r="U23" i="88"/>
  <c r="U24" i="88"/>
  <c r="U4" i="88"/>
  <c r="T5" i="88"/>
  <c r="T6" i="88"/>
  <c r="T7" i="88"/>
  <c r="T8" i="88"/>
  <c r="T9" i="88"/>
  <c r="T10" i="88"/>
  <c r="T11" i="88"/>
  <c r="T12" i="88"/>
  <c r="T13" i="88"/>
  <c r="T14" i="88"/>
  <c r="T15" i="88"/>
  <c r="T16" i="88"/>
  <c r="T17" i="88"/>
  <c r="T18" i="88"/>
  <c r="T19" i="88"/>
  <c r="T20" i="88"/>
  <c r="T21" i="88"/>
  <c r="T22" i="88"/>
  <c r="T23" i="88"/>
  <c r="T24" i="88"/>
  <c r="T4" i="88"/>
  <c r="S5" i="88"/>
  <c r="S6" i="88"/>
  <c r="S7" i="88"/>
  <c r="S8" i="88"/>
  <c r="S9" i="88"/>
  <c r="S10" i="88"/>
  <c r="S11" i="88"/>
  <c r="S12" i="88"/>
  <c r="S13" i="88"/>
  <c r="S14" i="88"/>
  <c r="S15" i="88"/>
  <c r="S16" i="88"/>
  <c r="S17" i="88"/>
  <c r="S18" i="88"/>
  <c r="S19" i="88"/>
  <c r="S20" i="88"/>
  <c r="S21" i="88"/>
  <c r="S22" i="88"/>
  <c r="S23" i="88"/>
  <c r="S24" i="88"/>
  <c r="S4" i="88"/>
  <c r="Q5" i="88"/>
  <c r="Q6" i="88"/>
  <c r="Q7" i="88"/>
  <c r="Q8" i="88"/>
  <c r="Q9" i="88"/>
  <c r="Q10" i="88"/>
  <c r="Q11" i="88"/>
  <c r="Q12" i="88"/>
  <c r="Q13" i="88"/>
  <c r="Q14" i="88"/>
  <c r="Q15" i="88"/>
  <c r="Q16" i="88"/>
  <c r="Q17" i="88"/>
  <c r="Q18" i="88"/>
  <c r="Q19" i="88"/>
  <c r="Q20" i="88"/>
  <c r="Q21" i="88"/>
  <c r="Q22" i="88"/>
  <c r="Q23" i="88"/>
  <c r="Q24" i="88"/>
  <c r="Q4" i="88"/>
  <c r="P5" i="88"/>
  <c r="P6" i="88"/>
  <c r="P7" i="88"/>
  <c r="P8" i="88"/>
  <c r="P9" i="88"/>
  <c r="P10" i="88"/>
  <c r="P11" i="88"/>
  <c r="P12" i="88"/>
  <c r="P13" i="88"/>
  <c r="P14" i="88"/>
  <c r="P15" i="88"/>
  <c r="P16" i="88"/>
  <c r="P17" i="88"/>
  <c r="P18" i="88"/>
  <c r="P19" i="88"/>
  <c r="P20" i="88"/>
  <c r="P21" i="88"/>
  <c r="P22" i="88"/>
  <c r="P23" i="88"/>
  <c r="P24" i="88"/>
  <c r="P4" i="88"/>
  <c r="AR1" i="88"/>
  <c r="AN1" i="88"/>
  <c r="AJ1" i="88"/>
  <c r="AF1" i="88"/>
  <c r="AB1" i="88"/>
  <c r="T1" i="88"/>
  <c r="P1" i="88"/>
  <c r="B3" i="85" l="1"/>
  <c r="B3" i="84" s="1"/>
  <c r="F2" i="74" s="1"/>
  <c r="B4" i="85"/>
  <c r="B5" i="85"/>
  <c r="G4" i="74"/>
  <c r="B6" i="85"/>
  <c r="B7" i="85"/>
  <c r="B8" i="85"/>
  <c r="B8" i="84"/>
  <c r="F7" i="74" s="1"/>
  <c r="B9" i="85"/>
  <c r="B10" i="85"/>
  <c r="B11" i="85"/>
  <c r="B12" i="85"/>
  <c r="B13" i="85"/>
  <c r="B14" i="85"/>
  <c r="B15" i="85"/>
  <c r="B15" i="84" s="1"/>
  <c r="F14" i="74" s="1"/>
  <c r="G14" i="74"/>
  <c r="B16" i="85"/>
  <c r="B16" i="84"/>
  <c r="F15" i="74" s="1"/>
  <c r="B17" i="85"/>
  <c r="G16" i="74" s="1"/>
  <c r="B18" i="85"/>
  <c r="B19" i="85"/>
  <c r="G18" i="74"/>
  <c r="B20" i="85"/>
  <c r="G19" i="74"/>
  <c r="B21" i="85"/>
  <c r="G20" i="74"/>
  <c r="B22" i="85"/>
  <c r="B23" i="85"/>
  <c r="B23" i="84" s="1"/>
  <c r="F22" i="74" s="1"/>
  <c r="B24" i="85"/>
  <c r="G23" i="74" s="1"/>
  <c r="AY24" i="85"/>
  <c r="G1101" i="74" s="1"/>
  <c r="AX24" i="85"/>
  <c r="AW24" i="85"/>
  <c r="AW24" i="84"/>
  <c r="F1057" i="74" s="1"/>
  <c r="AV24" i="85"/>
  <c r="G1035" i="74"/>
  <c r="AU24" i="85"/>
  <c r="G1013" i="74"/>
  <c r="AT24" i="85"/>
  <c r="AS24" i="85"/>
  <c r="AS24" i="84" s="1"/>
  <c r="F969" i="74" s="1"/>
  <c r="AR24" i="85"/>
  <c r="G947" i="74" s="1"/>
  <c r="AQ24" i="85"/>
  <c r="G925" i="74" s="1"/>
  <c r="AP24" i="85"/>
  <c r="AO24" i="85"/>
  <c r="G881" i="74"/>
  <c r="AN24" i="85"/>
  <c r="G859" i="74"/>
  <c r="AM24" i="85"/>
  <c r="G837" i="74"/>
  <c r="AL24" i="85"/>
  <c r="AK24" i="85"/>
  <c r="G793" i="74" s="1"/>
  <c r="AJ24" i="85"/>
  <c r="G771" i="74" s="1"/>
  <c r="G749" i="74"/>
  <c r="AH24" i="85"/>
  <c r="AG24" i="85"/>
  <c r="AG24" i="84"/>
  <c r="F705" i="74" s="1"/>
  <c r="AF24" i="85"/>
  <c r="G683" i="74" s="1"/>
  <c r="AE24" i="85"/>
  <c r="G661" i="74" s="1"/>
  <c r="AD24" i="85"/>
  <c r="AC24" i="85"/>
  <c r="AC24" i="84" s="1"/>
  <c r="F617" i="74" s="1"/>
  <c r="G617" i="74"/>
  <c r="AB24" i="85"/>
  <c r="G595" i="74"/>
  <c r="AA24" i="85"/>
  <c r="G573" i="74"/>
  <c r="Z24" i="85"/>
  <c r="Y24" i="85"/>
  <c r="G529" i="74" s="1"/>
  <c r="X24" i="85"/>
  <c r="G507" i="74" s="1"/>
  <c r="W24" i="85"/>
  <c r="G485" i="74" s="1"/>
  <c r="V24" i="85"/>
  <c r="U24" i="85"/>
  <c r="G441" i="74"/>
  <c r="T24" i="85"/>
  <c r="G419" i="74"/>
  <c r="S24" i="85"/>
  <c r="G397" i="74"/>
  <c r="R24" i="85"/>
  <c r="Q24" i="85"/>
  <c r="G353" i="74" s="1"/>
  <c r="P24" i="85"/>
  <c r="G331" i="74" s="1"/>
  <c r="O24" i="85"/>
  <c r="G309" i="74" s="1"/>
  <c r="N24" i="85"/>
  <c r="M24" i="85"/>
  <c r="M24" i="84" s="1"/>
  <c r="F265" i="74" s="1"/>
  <c r="G265" i="74"/>
  <c r="L24" i="85"/>
  <c r="G243" i="74"/>
  <c r="K24" i="85"/>
  <c r="G221" i="74"/>
  <c r="J24" i="85"/>
  <c r="I24" i="85"/>
  <c r="G177" i="74" s="1"/>
  <c r="H24" i="85"/>
  <c r="G155" i="74" s="1"/>
  <c r="G24" i="85"/>
  <c r="G133" i="74" s="1"/>
  <c r="F24" i="85"/>
  <c r="E24" i="85"/>
  <c r="G89" i="74"/>
  <c r="D24" i="85"/>
  <c r="G67" i="74"/>
  <c r="C24" i="85"/>
  <c r="G45" i="74"/>
  <c r="AY23" i="85"/>
  <c r="AX23" i="85"/>
  <c r="AW23" i="85"/>
  <c r="G1056" i="74" s="1"/>
  <c r="AV23" i="85"/>
  <c r="AV23" i="84" s="1"/>
  <c r="F1034" i="74" s="1"/>
  <c r="AU23" i="85"/>
  <c r="AT23" i="85"/>
  <c r="AT23" i="84" s="1"/>
  <c r="F990" i="74" s="1"/>
  <c r="G990" i="74"/>
  <c r="AS23" i="85"/>
  <c r="G968" i="74"/>
  <c r="AR23" i="85"/>
  <c r="AR23" i="84" s="1"/>
  <c r="F946" i="74" s="1"/>
  <c r="G946" i="74"/>
  <c r="AQ23" i="85"/>
  <c r="AP23" i="85"/>
  <c r="G902" i="74" s="1"/>
  <c r="AO23" i="85"/>
  <c r="G880" i="74" s="1"/>
  <c r="AN23" i="85"/>
  <c r="G858" i="74" s="1"/>
  <c r="AM23" i="85"/>
  <c r="AL23" i="85"/>
  <c r="G814" i="74"/>
  <c r="AK23" i="85"/>
  <c r="G792" i="74"/>
  <c r="AJ23" i="85"/>
  <c r="G770" i="74"/>
  <c r="AH23" i="85"/>
  <c r="G726" i="74" s="1"/>
  <c r="AG23" i="85"/>
  <c r="AG23" i="84" s="1"/>
  <c r="F704" i="74" s="1"/>
  <c r="AF23" i="85"/>
  <c r="G682" i="74" s="1"/>
  <c r="AE23" i="85"/>
  <c r="G660" i="74" s="1"/>
  <c r="AD23" i="85"/>
  <c r="G638" i="74" s="1"/>
  <c r="AC23" i="85"/>
  <c r="AC23" i="84" s="1"/>
  <c r="F616" i="74" s="1"/>
  <c r="AB23" i="85"/>
  <c r="G594" i="74" s="1"/>
  <c r="AA23" i="85"/>
  <c r="Z23" i="85"/>
  <c r="G550" i="74"/>
  <c r="Y23" i="85"/>
  <c r="G528" i="74"/>
  <c r="X23" i="85"/>
  <c r="G506" i="74"/>
  <c r="W23" i="85"/>
  <c r="V23" i="85"/>
  <c r="G462" i="74" s="1"/>
  <c r="U23" i="85"/>
  <c r="G440" i="74" s="1"/>
  <c r="T23" i="85"/>
  <c r="G418" i="74" s="1"/>
  <c r="S23" i="85"/>
  <c r="R23" i="85"/>
  <c r="R23" i="84" s="1"/>
  <c r="F374" i="74" s="1"/>
  <c r="G374" i="74"/>
  <c r="Q23" i="85"/>
  <c r="G352" i="74"/>
  <c r="P23" i="85"/>
  <c r="P23" i="84" s="1"/>
  <c r="F330" i="74" s="1"/>
  <c r="G330" i="74"/>
  <c r="O23" i="85"/>
  <c r="N23" i="85"/>
  <c r="N23" i="84" s="1"/>
  <c r="F286" i="74" s="1"/>
  <c r="M23" i="85"/>
  <c r="G264" i="74" s="1"/>
  <c r="L23" i="85"/>
  <c r="L23" i="84" s="1"/>
  <c r="F242" i="74" s="1"/>
  <c r="K23" i="85"/>
  <c r="J23" i="85"/>
  <c r="G198" i="74"/>
  <c r="I23" i="85"/>
  <c r="G176" i="74"/>
  <c r="H23" i="85"/>
  <c r="G154" i="74"/>
  <c r="G23" i="85"/>
  <c r="F23" i="85"/>
  <c r="G110" i="74" s="1"/>
  <c r="E23" i="85"/>
  <c r="E23" i="84" s="1"/>
  <c r="F88" i="74" s="1"/>
  <c r="D23" i="85"/>
  <c r="G66" i="74" s="1"/>
  <c r="C23" i="85"/>
  <c r="AY22" i="85"/>
  <c r="G1099" i="74"/>
  <c r="AX22" i="85"/>
  <c r="G1077" i="74"/>
  <c r="AW22" i="85"/>
  <c r="AW22" i="84" s="1"/>
  <c r="F1055" i="74" s="1"/>
  <c r="G1055" i="74"/>
  <c r="AV22" i="85"/>
  <c r="AU22" i="85"/>
  <c r="AU22" i="84" s="1"/>
  <c r="F1011" i="74" s="1"/>
  <c r="AT22" i="85"/>
  <c r="G989" i="74" s="1"/>
  <c r="AS22" i="85"/>
  <c r="AS22" i="84" s="1"/>
  <c r="F967" i="74" s="1"/>
  <c r="G967" i="74"/>
  <c r="AR22" i="85"/>
  <c r="AQ22" i="85"/>
  <c r="AQ22" i="84" s="1"/>
  <c r="F923" i="74" s="1"/>
  <c r="AP22" i="85"/>
  <c r="G901" i="74" s="1"/>
  <c r="AO22" i="85"/>
  <c r="G879" i="74" s="1"/>
  <c r="AN22" i="85"/>
  <c r="AM22" i="85"/>
  <c r="G835" i="74"/>
  <c r="AL22" i="85"/>
  <c r="AL22" i="84" s="1"/>
  <c r="F813" i="74" s="1"/>
  <c r="G813" i="74"/>
  <c r="AK22" i="85"/>
  <c r="G791" i="74"/>
  <c r="AJ22" i="85"/>
  <c r="G769" i="74"/>
  <c r="G747" i="74"/>
  <c r="AH22" i="85"/>
  <c r="G725" i="74"/>
  <c r="AG22" i="85"/>
  <c r="AG22" i="84" s="1"/>
  <c r="F703" i="74" s="1"/>
  <c r="G703" i="74"/>
  <c r="AF22" i="85"/>
  <c r="AE22" i="85"/>
  <c r="AE22" i="84" s="1"/>
  <c r="F659" i="74" s="1"/>
  <c r="AD22" i="85"/>
  <c r="G637" i="74" s="1"/>
  <c r="AC22" i="85"/>
  <c r="AC22" i="84" s="1"/>
  <c r="F615" i="74" s="1"/>
  <c r="AB22" i="85"/>
  <c r="AA22" i="85"/>
  <c r="AA22" i="84" s="1"/>
  <c r="F571" i="74" s="1"/>
  <c r="G571" i="74"/>
  <c r="Z22" i="85"/>
  <c r="G549" i="74"/>
  <c r="Y22" i="85"/>
  <c r="G527" i="74"/>
  <c r="X22" i="85"/>
  <c r="W22" i="85"/>
  <c r="G483" i="74" s="1"/>
  <c r="V22" i="85"/>
  <c r="V22" i="84" s="1"/>
  <c r="F461" i="74" s="1"/>
  <c r="U22" i="85"/>
  <c r="G439" i="74" s="1"/>
  <c r="T22" i="85"/>
  <c r="S22" i="85"/>
  <c r="G395" i="74"/>
  <c r="R22" i="85"/>
  <c r="Q22" i="85"/>
  <c r="G351" i="74" s="1"/>
  <c r="P22" i="85"/>
  <c r="O22" i="85"/>
  <c r="G307" i="74"/>
  <c r="N22" i="85"/>
  <c r="N22" i="84" s="1"/>
  <c r="F285" i="74" s="1"/>
  <c r="G285" i="74"/>
  <c r="M22" i="85"/>
  <c r="G263" i="74"/>
  <c r="L22" i="85"/>
  <c r="K22" i="85"/>
  <c r="K22" i="84" s="1"/>
  <c r="F219" i="74" s="1"/>
  <c r="J22" i="85"/>
  <c r="G197" i="74" s="1"/>
  <c r="I22" i="85"/>
  <c r="G175" i="74" s="1"/>
  <c r="H22" i="85"/>
  <c r="G22" i="85"/>
  <c r="G131" i="74"/>
  <c r="F22" i="85"/>
  <c r="G109" i="74"/>
  <c r="E22" i="85"/>
  <c r="E22" i="84" s="1"/>
  <c r="F87" i="74" s="1"/>
  <c r="G87" i="74"/>
  <c r="D22" i="85"/>
  <c r="C22" i="85"/>
  <c r="G43" i="74" s="1"/>
  <c r="AY21" i="85"/>
  <c r="G1098" i="74" s="1"/>
  <c r="AX21" i="85"/>
  <c r="G1076" i="74" s="1"/>
  <c r="AW21" i="85"/>
  <c r="AV21" i="85"/>
  <c r="AU21" i="85"/>
  <c r="G1010" i="74" s="1"/>
  <c r="AT21" i="85"/>
  <c r="AS21" i="85"/>
  <c r="AR21" i="85"/>
  <c r="AQ21" i="85"/>
  <c r="G922" i="74"/>
  <c r="AP21" i="85"/>
  <c r="AO21" i="85"/>
  <c r="AN21" i="85"/>
  <c r="G856" i="74"/>
  <c r="AM21" i="85"/>
  <c r="G834" i="74"/>
  <c r="AL21" i="85"/>
  <c r="AL21" i="84" s="1"/>
  <c r="F812" i="74" s="1"/>
  <c r="G812" i="74"/>
  <c r="AK21" i="85"/>
  <c r="AJ21" i="85"/>
  <c r="G768" i="74" s="1"/>
  <c r="AI21" i="84"/>
  <c r="F746" i="74" s="1"/>
  <c r="AH21" i="85"/>
  <c r="G724" i="74" s="1"/>
  <c r="AG21" i="85"/>
  <c r="AF21" i="85"/>
  <c r="AF21" i="84" s="1"/>
  <c r="F680" i="74" s="1"/>
  <c r="G680" i="74"/>
  <c r="AE21" i="85"/>
  <c r="AD21" i="85"/>
  <c r="G636" i="74" s="1"/>
  <c r="AC21" i="85"/>
  <c r="AB21" i="85"/>
  <c r="G592" i="74"/>
  <c r="AA21" i="85"/>
  <c r="Z21" i="85"/>
  <c r="G548" i="74" s="1"/>
  <c r="Y21" i="85"/>
  <c r="X21" i="85"/>
  <c r="G504" i="74"/>
  <c r="W21" i="85"/>
  <c r="G482" i="74"/>
  <c r="V21" i="85"/>
  <c r="G460" i="74"/>
  <c r="U21" i="85"/>
  <c r="G438" i="74"/>
  <c r="T21" i="85"/>
  <c r="G416" i="74"/>
  <c r="S21" i="85"/>
  <c r="G394" i="74"/>
  <c r="R21" i="85"/>
  <c r="R21" i="84" s="1"/>
  <c r="F372" i="74" s="1"/>
  <c r="G372" i="74"/>
  <c r="Q21" i="85"/>
  <c r="P21" i="85"/>
  <c r="O21" i="85"/>
  <c r="O21" i="84" s="1"/>
  <c r="F306" i="74" s="1"/>
  <c r="G306" i="74"/>
  <c r="N21" i="85"/>
  <c r="M21" i="85"/>
  <c r="L21" i="85"/>
  <c r="K21" i="85"/>
  <c r="G218" i="74" s="1"/>
  <c r="J21" i="85"/>
  <c r="I21" i="85"/>
  <c r="H21" i="85"/>
  <c r="G152" i="74" s="1"/>
  <c r="G21" i="85"/>
  <c r="G130" i="74" s="1"/>
  <c r="F21" i="85"/>
  <c r="G108" i="74" s="1"/>
  <c r="E21" i="85"/>
  <c r="D21" i="85"/>
  <c r="D21" i="84" s="1"/>
  <c r="F64" i="74" s="1"/>
  <c r="G64" i="74"/>
  <c r="C21" i="85"/>
  <c r="AY20" i="85"/>
  <c r="AX20" i="85"/>
  <c r="AW20" i="85"/>
  <c r="AV20" i="85"/>
  <c r="AV20" i="84" s="1"/>
  <c r="F1031" i="74" s="1"/>
  <c r="G1031" i="74"/>
  <c r="AU20" i="85"/>
  <c r="AT20" i="85"/>
  <c r="AS20" i="85"/>
  <c r="AS20" i="84" s="1"/>
  <c r="F965" i="74" s="1"/>
  <c r="G965" i="74"/>
  <c r="AR20" i="85"/>
  <c r="G943" i="74"/>
  <c r="AQ20" i="85"/>
  <c r="G921" i="74"/>
  <c r="AP20" i="85"/>
  <c r="AO20" i="85"/>
  <c r="G877" i="74" s="1"/>
  <c r="AN20" i="85"/>
  <c r="G855" i="74" s="1"/>
  <c r="AM20" i="85"/>
  <c r="G833" i="74" s="1"/>
  <c r="AL20" i="85"/>
  <c r="AK20" i="85"/>
  <c r="G789" i="74"/>
  <c r="AJ20" i="85"/>
  <c r="G745" i="74"/>
  <c r="AH20" i="85"/>
  <c r="G701" i="74"/>
  <c r="AF20" i="85"/>
  <c r="AE20" i="85"/>
  <c r="AE20" i="84" s="1"/>
  <c r="F657" i="74" s="1"/>
  <c r="AD20" i="85"/>
  <c r="AC20" i="85"/>
  <c r="G613" i="74"/>
  <c r="AB20" i="85"/>
  <c r="AB20" i="84" s="1"/>
  <c r="F591" i="74" s="1"/>
  <c r="G591" i="74"/>
  <c r="AA20" i="85"/>
  <c r="AA20" i="84"/>
  <c r="F569" i="74" s="1"/>
  <c r="Z20" i="85"/>
  <c r="Y20" i="85"/>
  <c r="Y20" i="84" s="1"/>
  <c r="F525" i="74" s="1"/>
  <c r="X20" i="85"/>
  <c r="G503" i="74" s="1"/>
  <c r="W20" i="85"/>
  <c r="G481" i="74" s="1"/>
  <c r="V20" i="85"/>
  <c r="U20" i="85"/>
  <c r="T20" i="85"/>
  <c r="G415" i="74" s="1"/>
  <c r="S20" i="85"/>
  <c r="R20" i="85"/>
  <c r="Q20" i="85"/>
  <c r="P20" i="85"/>
  <c r="G327" i="74"/>
  <c r="O20" i="85"/>
  <c r="N20" i="85"/>
  <c r="M20" i="85"/>
  <c r="G261" i="74"/>
  <c r="L20" i="85"/>
  <c r="G239" i="74"/>
  <c r="K20" i="85"/>
  <c r="J20" i="85"/>
  <c r="I20" i="85"/>
  <c r="G173" i="74"/>
  <c r="H20" i="85"/>
  <c r="H20" i="84" s="1"/>
  <c r="F151" i="74" s="1"/>
  <c r="G151" i="74"/>
  <c r="G20" i="85"/>
  <c r="G129" i="74"/>
  <c r="F20" i="85"/>
  <c r="E20" i="85"/>
  <c r="G85" i="74" s="1"/>
  <c r="D20" i="85"/>
  <c r="G63" i="74" s="1"/>
  <c r="C20" i="85"/>
  <c r="C20" i="84" s="1"/>
  <c r="F41" i="74" s="1"/>
  <c r="AY19" i="85"/>
  <c r="AX19" i="85"/>
  <c r="AX19" i="84" s="1"/>
  <c r="F1074" i="74" s="1"/>
  <c r="G1074" i="74"/>
  <c r="AW19" i="85"/>
  <c r="G1052" i="74"/>
  <c r="AV19" i="85"/>
  <c r="G1030" i="74"/>
  <c r="AU19" i="85"/>
  <c r="AT19" i="85"/>
  <c r="G986" i="74" s="1"/>
  <c r="AS19" i="85"/>
  <c r="AS19" i="84" s="1"/>
  <c r="F964" i="74" s="1"/>
  <c r="AR19" i="85"/>
  <c r="G942" i="74" s="1"/>
  <c r="AQ19" i="85"/>
  <c r="AP19" i="85"/>
  <c r="AP19" i="84" s="1"/>
  <c r="F898" i="74" s="1"/>
  <c r="G898" i="74"/>
  <c r="AO19" i="85"/>
  <c r="G876" i="74"/>
  <c r="AN19" i="85"/>
  <c r="G854" i="74"/>
  <c r="AM19" i="85"/>
  <c r="AL19" i="85"/>
  <c r="G810" i="74" s="1"/>
  <c r="AK19" i="85"/>
  <c r="AK19" i="84" s="1"/>
  <c r="F788" i="74" s="1"/>
  <c r="AJ19" i="85"/>
  <c r="G766" i="74" s="1"/>
  <c r="AH19" i="85"/>
  <c r="AH19" i="84" s="1"/>
  <c r="F722" i="74" s="1"/>
  <c r="G722" i="74"/>
  <c r="AG19" i="85"/>
  <c r="G700" i="74"/>
  <c r="AF19" i="85"/>
  <c r="G678" i="74"/>
  <c r="AE19" i="85"/>
  <c r="AD19" i="85"/>
  <c r="G634" i="74" s="1"/>
  <c r="AC19" i="85"/>
  <c r="AC19" i="84" s="1"/>
  <c r="F612" i="74" s="1"/>
  <c r="AB19" i="85"/>
  <c r="G590" i="74" s="1"/>
  <c r="AA19" i="85"/>
  <c r="Z19" i="85"/>
  <c r="Z19" i="84" s="1"/>
  <c r="F546" i="74" s="1"/>
  <c r="G546" i="74"/>
  <c r="Y19" i="85"/>
  <c r="G524" i="74"/>
  <c r="X19" i="85"/>
  <c r="G502" i="74"/>
  <c r="W19" i="85"/>
  <c r="V19" i="85"/>
  <c r="G458" i="74" s="1"/>
  <c r="U19" i="85"/>
  <c r="U19" i="84" s="1"/>
  <c r="F436" i="74" s="1"/>
  <c r="T19" i="85"/>
  <c r="G414" i="74" s="1"/>
  <c r="S19" i="85"/>
  <c r="R19" i="85"/>
  <c r="R19" i="84" s="1"/>
  <c r="F370" i="74" s="1"/>
  <c r="G370" i="74"/>
  <c r="Q19" i="85"/>
  <c r="G348" i="74"/>
  <c r="P19" i="85"/>
  <c r="G326" i="74"/>
  <c r="O19" i="85"/>
  <c r="N19" i="85"/>
  <c r="G282" i="74" s="1"/>
  <c r="M19" i="85"/>
  <c r="M19" i="84" s="1"/>
  <c r="F260" i="74" s="1"/>
  <c r="L19" i="85"/>
  <c r="G238" i="74" s="1"/>
  <c r="K19" i="85"/>
  <c r="J19" i="85"/>
  <c r="J19" i="84" s="1"/>
  <c r="F194" i="74" s="1"/>
  <c r="G194" i="74"/>
  <c r="I19" i="85"/>
  <c r="G172" i="74"/>
  <c r="H19" i="85"/>
  <c r="G150" i="74"/>
  <c r="G19" i="85"/>
  <c r="F19" i="85"/>
  <c r="E19" i="85"/>
  <c r="G84" i="74"/>
  <c r="D19" i="85"/>
  <c r="D19" i="84" s="1"/>
  <c r="F62" i="74" s="1"/>
  <c r="G62" i="74"/>
  <c r="C19" i="85"/>
  <c r="AY18" i="85"/>
  <c r="AX18" i="85"/>
  <c r="G1073" i="74"/>
  <c r="AW18" i="85"/>
  <c r="AV18" i="85"/>
  <c r="G1029" i="74" s="1"/>
  <c r="AU18" i="85"/>
  <c r="AT18" i="85"/>
  <c r="G985" i="74"/>
  <c r="AS18" i="85"/>
  <c r="AR18" i="85"/>
  <c r="AQ18" i="85"/>
  <c r="G919" i="74"/>
  <c r="AP18" i="85"/>
  <c r="AP18" i="84" s="1"/>
  <c r="F897" i="74" s="1"/>
  <c r="G897" i="74"/>
  <c r="AO18" i="85"/>
  <c r="G875" i="74"/>
  <c r="AN18" i="85"/>
  <c r="AN18" i="84"/>
  <c r="F853" i="74" s="1"/>
  <c r="AM18" i="85"/>
  <c r="G831" i="74" s="1"/>
  <c r="AL18" i="85"/>
  <c r="G809" i="74" s="1"/>
  <c r="AK18" i="85"/>
  <c r="AK18" i="84" s="1"/>
  <c r="F787" i="74" s="1"/>
  <c r="AJ18" i="85"/>
  <c r="G743" i="74"/>
  <c r="AH18" i="85"/>
  <c r="AG18" i="85"/>
  <c r="G699" i="74" s="1"/>
  <c r="AF18" i="85"/>
  <c r="AE18" i="85"/>
  <c r="AE18" i="84" s="1"/>
  <c r="F655" i="74" s="1"/>
  <c r="G655" i="74"/>
  <c r="AD18" i="85"/>
  <c r="AC18" i="85"/>
  <c r="G611" i="74" s="1"/>
  <c r="AB18" i="85"/>
  <c r="AA18" i="85"/>
  <c r="G567" i="74"/>
  <c r="Z18" i="85"/>
  <c r="G545" i="74"/>
  <c r="Y18" i="85"/>
  <c r="Y18" i="84" s="1"/>
  <c r="F523" i="74" s="1"/>
  <c r="G523" i="74"/>
  <c r="X18" i="85"/>
  <c r="W18" i="85"/>
  <c r="G479" i="74" s="1"/>
  <c r="V18" i="85"/>
  <c r="G457" i="74" s="1"/>
  <c r="U18" i="85"/>
  <c r="G435" i="74" s="1"/>
  <c r="T18" i="85"/>
  <c r="S18" i="85"/>
  <c r="R18" i="85"/>
  <c r="G369" i="74" s="1"/>
  <c r="Q18" i="85"/>
  <c r="P18" i="85"/>
  <c r="O18" i="85"/>
  <c r="N18" i="85"/>
  <c r="N18" i="84" s="1"/>
  <c r="F281" i="74" s="1"/>
  <c r="G281" i="74"/>
  <c r="M18" i="85"/>
  <c r="L18" i="85"/>
  <c r="K18" i="85"/>
  <c r="K18" i="84" s="1"/>
  <c r="F215" i="74" s="1"/>
  <c r="G215" i="74"/>
  <c r="J18" i="85"/>
  <c r="G193" i="74"/>
  <c r="I18" i="85"/>
  <c r="G171" i="74"/>
  <c r="H18" i="85"/>
  <c r="G18" i="85"/>
  <c r="G127" i="74" s="1"/>
  <c r="F18" i="85"/>
  <c r="G105" i="74" s="1"/>
  <c r="E18" i="85"/>
  <c r="G83" i="74" s="1"/>
  <c r="D18" i="85"/>
  <c r="C18" i="85"/>
  <c r="C18" i="84" s="1"/>
  <c r="F39" i="74" s="1"/>
  <c r="G39" i="74"/>
  <c r="AY17" i="85"/>
  <c r="G1094" i="74"/>
  <c r="AX17" i="85"/>
  <c r="AW17" i="85"/>
  <c r="AV17" i="85"/>
  <c r="AU17" i="85"/>
  <c r="AU17" i="84" s="1"/>
  <c r="F1006" i="74" s="1"/>
  <c r="AT17" i="85"/>
  <c r="AS17" i="85"/>
  <c r="AR17" i="85"/>
  <c r="AQ17" i="85"/>
  <c r="G918" i="74"/>
  <c r="AP17" i="85"/>
  <c r="G896" i="74"/>
  <c r="AO17" i="85"/>
  <c r="G874" i="74"/>
  <c r="AN17" i="85"/>
  <c r="G852" i="74"/>
  <c r="AM17" i="85"/>
  <c r="G830" i="74"/>
  <c r="AL17" i="85"/>
  <c r="G808" i="74"/>
  <c r="AK17" i="85"/>
  <c r="AJ17" i="85"/>
  <c r="AJ17" i="84" s="1"/>
  <c r="F764" i="74" s="1"/>
  <c r="G742" i="74"/>
  <c r="AH17" i="85"/>
  <c r="G720" i="74" s="1"/>
  <c r="AG17" i="85"/>
  <c r="AF17" i="85"/>
  <c r="G676" i="74"/>
  <c r="AE17" i="85"/>
  <c r="AD17" i="85"/>
  <c r="AD17" i="84" s="1"/>
  <c r="F632" i="74" s="1"/>
  <c r="AC17" i="85"/>
  <c r="AB17" i="85"/>
  <c r="G588" i="74"/>
  <c r="AA17" i="85"/>
  <c r="Z17" i="85"/>
  <c r="G544" i="74" s="1"/>
  <c r="Y17" i="85"/>
  <c r="X17" i="85"/>
  <c r="X17" i="84" s="1"/>
  <c r="F500" i="74" s="1"/>
  <c r="G500" i="74"/>
  <c r="W17" i="85"/>
  <c r="G478" i="74"/>
  <c r="V17" i="85"/>
  <c r="G456" i="74"/>
  <c r="U17" i="85"/>
  <c r="T17" i="85"/>
  <c r="G412" i="74" s="1"/>
  <c r="S17" i="85"/>
  <c r="S17" i="84" s="1"/>
  <c r="F390" i="74" s="1"/>
  <c r="R17" i="85"/>
  <c r="Q17" i="85"/>
  <c r="P17" i="85"/>
  <c r="O17" i="85"/>
  <c r="G302" i="74"/>
  <c r="N17" i="85"/>
  <c r="M17" i="85"/>
  <c r="L17" i="85"/>
  <c r="K17" i="85"/>
  <c r="G214" i="74" s="1"/>
  <c r="J17" i="85"/>
  <c r="J17" i="84" s="1"/>
  <c r="F192" i="74" s="1"/>
  <c r="I17" i="85"/>
  <c r="H17" i="85"/>
  <c r="G148" i="74"/>
  <c r="G17" i="85"/>
  <c r="G17" i="84" s="1"/>
  <c r="F126" i="74" s="1"/>
  <c r="G126" i="74"/>
  <c r="F17" i="85"/>
  <c r="G104" i="74"/>
  <c r="E17" i="85"/>
  <c r="D17" i="85"/>
  <c r="G60" i="74" s="1"/>
  <c r="C17" i="85"/>
  <c r="AY16" i="85"/>
  <c r="AX16" i="85"/>
  <c r="AW16" i="85"/>
  <c r="G1049" i="74"/>
  <c r="AV16" i="85"/>
  <c r="AU16" i="85"/>
  <c r="G1005" i="74" s="1"/>
  <c r="AT16" i="85"/>
  <c r="AS16" i="85"/>
  <c r="AS16" i="84" s="1"/>
  <c r="F961" i="74" s="1"/>
  <c r="G961" i="74"/>
  <c r="AR16" i="85"/>
  <c r="AQ16" i="85"/>
  <c r="G917" i="74" s="1"/>
  <c r="AP16" i="85"/>
  <c r="AO16" i="85"/>
  <c r="G873" i="74"/>
  <c r="AN16" i="85"/>
  <c r="G851" i="74"/>
  <c r="AM16" i="85"/>
  <c r="AL16" i="85"/>
  <c r="AK16" i="85"/>
  <c r="AK16" i="84"/>
  <c r="F785" i="74" s="1"/>
  <c r="AJ16" i="85"/>
  <c r="AJ16" i="84" s="1"/>
  <c r="F763" i="74" s="1"/>
  <c r="AH16" i="85"/>
  <c r="AG16" i="85"/>
  <c r="AG16" i="84" s="1"/>
  <c r="F697" i="74" s="1"/>
  <c r="AF16" i="85"/>
  <c r="AE16" i="85"/>
  <c r="G653" i="74"/>
  <c r="AD16" i="85"/>
  <c r="AC16" i="85"/>
  <c r="G609" i="74" s="1"/>
  <c r="AB16" i="85"/>
  <c r="AA16" i="85"/>
  <c r="AA16" i="84" s="1"/>
  <c r="F565" i="74" s="1"/>
  <c r="G565" i="74"/>
  <c r="Z16" i="85"/>
  <c r="Y16" i="85"/>
  <c r="G521" i="74" s="1"/>
  <c r="X16" i="85"/>
  <c r="G499" i="74" s="1"/>
  <c r="W16" i="85"/>
  <c r="V16" i="85"/>
  <c r="U16" i="85"/>
  <c r="U16" i="84" s="1"/>
  <c r="F433" i="74" s="1"/>
  <c r="T16" i="85"/>
  <c r="G411" i="74" s="1"/>
  <c r="S16" i="85"/>
  <c r="R16" i="85"/>
  <c r="Q16" i="85"/>
  <c r="G345" i="74" s="1"/>
  <c r="P16" i="85"/>
  <c r="O16" i="85"/>
  <c r="N16" i="85"/>
  <c r="M16" i="85"/>
  <c r="L16" i="85"/>
  <c r="K16" i="85"/>
  <c r="J16" i="85"/>
  <c r="I16" i="85"/>
  <c r="G169" i="74"/>
  <c r="H16" i="85"/>
  <c r="G16" i="85"/>
  <c r="F16" i="85"/>
  <c r="E16" i="85"/>
  <c r="D16" i="85"/>
  <c r="C16" i="85"/>
  <c r="AY15" i="85"/>
  <c r="AX15" i="85"/>
  <c r="AW15" i="85"/>
  <c r="AV15" i="85"/>
  <c r="AU15" i="85"/>
  <c r="AT15" i="85"/>
  <c r="AT15" i="84" s="1"/>
  <c r="F982" i="74" s="1"/>
  <c r="AS15" i="85"/>
  <c r="AR15" i="85"/>
  <c r="G938" i="74"/>
  <c r="AQ15" i="85"/>
  <c r="AP15" i="85"/>
  <c r="G894" i="74" s="1"/>
  <c r="AO15" i="85"/>
  <c r="AN15" i="85"/>
  <c r="G850" i="74"/>
  <c r="AM15" i="85"/>
  <c r="AL15" i="85"/>
  <c r="AK15" i="85"/>
  <c r="AJ15" i="85"/>
  <c r="AH15" i="85"/>
  <c r="AG15" i="85"/>
  <c r="AF15" i="85"/>
  <c r="AE15" i="85"/>
  <c r="AD15" i="85"/>
  <c r="AC15" i="85"/>
  <c r="AC15" i="84" s="1"/>
  <c r="F608" i="74" s="1"/>
  <c r="G608" i="74"/>
  <c r="AB15" i="85"/>
  <c r="AA15" i="85"/>
  <c r="Z15" i="85"/>
  <c r="Y15" i="85"/>
  <c r="G520" i="74" s="1"/>
  <c r="X15" i="85"/>
  <c r="W15" i="85"/>
  <c r="V15" i="85"/>
  <c r="U15" i="85"/>
  <c r="T15" i="85"/>
  <c r="S15" i="85"/>
  <c r="R15" i="85"/>
  <c r="Q15" i="85"/>
  <c r="P15" i="85"/>
  <c r="O15" i="85"/>
  <c r="N15" i="85"/>
  <c r="G278" i="74" s="1"/>
  <c r="M15" i="85"/>
  <c r="L15" i="85"/>
  <c r="L15" i="84" s="1"/>
  <c r="F234" i="74" s="1"/>
  <c r="G234" i="74"/>
  <c r="K15" i="85"/>
  <c r="J15" i="85"/>
  <c r="G190" i="74" s="1"/>
  <c r="I15" i="85"/>
  <c r="H15" i="85"/>
  <c r="G146" i="74"/>
  <c r="G15" i="85"/>
  <c r="F15" i="85"/>
  <c r="E15" i="85"/>
  <c r="G80" i="74"/>
  <c r="D15" i="85"/>
  <c r="C15" i="85"/>
  <c r="AY14" i="85"/>
  <c r="AX14" i="85"/>
  <c r="AX14" i="84" s="1"/>
  <c r="F1069" i="74" s="1"/>
  <c r="AW14" i="85"/>
  <c r="AV14" i="85"/>
  <c r="AU14" i="85"/>
  <c r="AT14" i="85"/>
  <c r="AS14" i="85"/>
  <c r="G959" i="74"/>
  <c r="AR14" i="85"/>
  <c r="AQ14" i="85"/>
  <c r="AQ14" i="84" s="1"/>
  <c r="F915" i="74" s="1"/>
  <c r="AP14" i="85"/>
  <c r="AO14" i="85"/>
  <c r="G871" i="74"/>
  <c r="AN14" i="85"/>
  <c r="AM14" i="85"/>
  <c r="G827" i="74" s="1"/>
  <c r="AL14" i="85"/>
  <c r="AK14" i="85"/>
  <c r="AJ14" i="85"/>
  <c r="AH14" i="85"/>
  <c r="AG14" i="85"/>
  <c r="AF14" i="85"/>
  <c r="AE14" i="85"/>
  <c r="AD14" i="85"/>
  <c r="AC14" i="85"/>
  <c r="G607" i="74"/>
  <c r="AB14" i="85"/>
  <c r="AA14" i="85"/>
  <c r="G563" i="74" s="1"/>
  <c r="Z14" i="85"/>
  <c r="Y14" i="85"/>
  <c r="Y14" i="84" s="1"/>
  <c r="F519" i="74" s="1"/>
  <c r="G519" i="74"/>
  <c r="X14" i="85"/>
  <c r="W14" i="85"/>
  <c r="V14" i="85"/>
  <c r="G453" i="74"/>
  <c r="U14" i="85"/>
  <c r="T14" i="85"/>
  <c r="S14" i="85"/>
  <c r="G387" i="74"/>
  <c r="R14" i="85"/>
  <c r="R14" i="84"/>
  <c r="F365" i="74" s="1"/>
  <c r="Q14" i="85"/>
  <c r="P14" i="85"/>
  <c r="O14" i="85"/>
  <c r="N14" i="85"/>
  <c r="M14" i="85"/>
  <c r="L14" i="85"/>
  <c r="K14" i="85"/>
  <c r="J14" i="85"/>
  <c r="G189" i="74" s="1"/>
  <c r="I14" i="85"/>
  <c r="H14" i="85"/>
  <c r="G14" i="85"/>
  <c r="F14" i="85"/>
  <c r="E14" i="85"/>
  <c r="D14" i="85"/>
  <c r="C14" i="85"/>
  <c r="G35" i="74" s="1"/>
  <c r="AY13" i="85"/>
  <c r="AX13" i="85"/>
  <c r="AW13" i="85"/>
  <c r="AV13" i="85"/>
  <c r="AU13" i="85"/>
  <c r="AT13" i="85"/>
  <c r="AS13" i="85"/>
  <c r="AR13" i="85"/>
  <c r="AQ13" i="85"/>
  <c r="AP13" i="85"/>
  <c r="AO13" i="85"/>
  <c r="AN13" i="85"/>
  <c r="AM13" i="85"/>
  <c r="AL13" i="85"/>
  <c r="G804" i="74"/>
  <c r="AK13" i="85"/>
  <c r="AJ13" i="85"/>
  <c r="G738" i="74"/>
  <c r="AH13" i="85"/>
  <c r="AG13" i="85"/>
  <c r="AF13" i="85"/>
  <c r="AE13" i="85"/>
  <c r="AD13" i="85"/>
  <c r="AC13" i="85"/>
  <c r="AB13" i="85"/>
  <c r="AA13" i="85"/>
  <c r="Z13" i="85"/>
  <c r="Y13" i="85"/>
  <c r="X13" i="85"/>
  <c r="G496" i="74"/>
  <c r="W13" i="85"/>
  <c r="V13" i="85"/>
  <c r="U13" i="85"/>
  <c r="T13" i="85"/>
  <c r="S13" i="85"/>
  <c r="R13" i="85"/>
  <c r="R13" i="84" s="1"/>
  <c r="F364" i="74" s="1"/>
  <c r="Q13" i="85"/>
  <c r="P13" i="85"/>
  <c r="O13" i="85"/>
  <c r="N13" i="85"/>
  <c r="M13" i="85"/>
  <c r="L13" i="85"/>
  <c r="G232" i="74"/>
  <c r="K13" i="85"/>
  <c r="J13" i="85"/>
  <c r="I13" i="85"/>
  <c r="H13" i="85"/>
  <c r="G13" i="85"/>
  <c r="G13" i="84" s="1"/>
  <c r="F122" i="74" s="1"/>
  <c r="G122" i="74"/>
  <c r="F13" i="85"/>
  <c r="E13" i="85"/>
  <c r="D13" i="85"/>
  <c r="G56" i="74"/>
  <c r="C13" i="85"/>
  <c r="AY12" i="85"/>
  <c r="G1089" i="74" s="1"/>
  <c r="AX12" i="85"/>
  <c r="AW12" i="85"/>
  <c r="AV12" i="85"/>
  <c r="G1023" i="74" s="1"/>
  <c r="AU12" i="85"/>
  <c r="AU12" i="84" s="1"/>
  <c r="F1001" i="74" s="1"/>
  <c r="AT12" i="85"/>
  <c r="AS12" i="85"/>
  <c r="AS12" i="84" s="1"/>
  <c r="F957" i="74" s="1"/>
  <c r="AR12" i="85"/>
  <c r="AQ12" i="85"/>
  <c r="AP12" i="85"/>
  <c r="AO12" i="85"/>
  <c r="AN12" i="85"/>
  <c r="AM12" i="85"/>
  <c r="AL12" i="85"/>
  <c r="AK12" i="85"/>
  <c r="AJ12" i="85"/>
  <c r="AI12" i="85"/>
  <c r="AH12" i="85"/>
  <c r="AG12" i="85"/>
  <c r="AF12" i="85"/>
  <c r="AE12" i="85"/>
  <c r="AE12" i="84"/>
  <c r="F649" i="74" s="1"/>
  <c r="AD12" i="85"/>
  <c r="AC12" i="85"/>
  <c r="AB12" i="85"/>
  <c r="G583" i="74"/>
  <c r="AA12" i="85"/>
  <c r="Z12" i="85"/>
  <c r="Y12" i="85"/>
  <c r="G517" i="74"/>
  <c r="X12" i="85"/>
  <c r="W12" i="85"/>
  <c r="V12" i="85"/>
  <c r="U12" i="85"/>
  <c r="T12" i="85"/>
  <c r="S12" i="85"/>
  <c r="R12" i="85"/>
  <c r="Q12" i="85"/>
  <c r="P12" i="85"/>
  <c r="O12" i="85"/>
  <c r="O12" i="84" s="1"/>
  <c r="F297" i="74" s="1"/>
  <c r="N12" i="85"/>
  <c r="M12" i="85"/>
  <c r="L12" i="85"/>
  <c r="K12" i="85"/>
  <c r="K12" i="84" s="1"/>
  <c r="F209" i="74" s="1"/>
  <c r="G209" i="74"/>
  <c r="J12" i="85"/>
  <c r="I12" i="85"/>
  <c r="H12" i="85"/>
  <c r="G143" i="74"/>
  <c r="G12" i="85"/>
  <c r="F12" i="85"/>
  <c r="E12" i="85"/>
  <c r="D12" i="85"/>
  <c r="D12" i="84" s="1"/>
  <c r="F55" i="74" s="1"/>
  <c r="C12" i="85"/>
  <c r="AY11" i="85"/>
  <c r="AX11" i="85"/>
  <c r="AX11" i="84" s="1"/>
  <c r="F1066" i="74" s="1"/>
  <c r="G1066" i="74"/>
  <c r="AW11" i="85"/>
  <c r="AV11" i="85"/>
  <c r="AU11" i="85"/>
  <c r="AT11" i="85"/>
  <c r="AS11" i="85"/>
  <c r="AR11" i="85"/>
  <c r="AQ11" i="85"/>
  <c r="AP11" i="85"/>
  <c r="G890" i="74" s="1"/>
  <c r="AO11" i="85"/>
  <c r="AN11" i="85"/>
  <c r="AM11" i="85"/>
  <c r="AL11" i="85"/>
  <c r="AK11" i="85"/>
  <c r="AJ11" i="85"/>
  <c r="AI11" i="85"/>
  <c r="AH11" i="85"/>
  <c r="G714" i="74"/>
  <c r="AG11" i="85"/>
  <c r="AF11" i="85"/>
  <c r="AE11" i="85"/>
  <c r="AD11" i="85"/>
  <c r="AC11" i="85"/>
  <c r="AB11" i="85"/>
  <c r="AA11" i="85"/>
  <c r="Z11" i="85"/>
  <c r="G538" i="74" s="1"/>
  <c r="Y11" i="85"/>
  <c r="X11" i="85"/>
  <c r="W11" i="85"/>
  <c r="V11" i="85"/>
  <c r="U11" i="85"/>
  <c r="T11" i="85"/>
  <c r="S11" i="85"/>
  <c r="R11" i="85"/>
  <c r="R11" i="84" s="1"/>
  <c r="F362" i="74" s="1"/>
  <c r="G362" i="74"/>
  <c r="Q11" i="85"/>
  <c r="P11" i="85"/>
  <c r="O11" i="85"/>
  <c r="N11" i="85"/>
  <c r="M11" i="85"/>
  <c r="L11" i="85"/>
  <c r="K11" i="85"/>
  <c r="J11" i="85"/>
  <c r="G186" i="74" s="1"/>
  <c r="I11" i="85"/>
  <c r="H11" i="85"/>
  <c r="G11" i="85"/>
  <c r="F11" i="85"/>
  <c r="E11" i="85"/>
  <c r="D11" i="85"/>
  <c r="C11" i="85"/>
  <c r="AY10" i="85"/>
  <c r="AX10" i="85"/>
  <c r="AW10" i="85"/>
  <c r="AV10" i="85"/>
  <c r="AU10" i="85"/>
  <c r="G999" i="74"/>
  <c r="AT10" i="85"/>
  <c r="AS10" i="85"/>
  <c r="AR10" i="85"/>
  <c r="G933" i="74"/>
  <c r="AQ10" i="85"/>
  <c r="AP10" i="85"/>
  <c r="AO10" i="85"/>
  <c r="AN10" i="85"/>
  <c r="AM10" i="85"/>
  <c r="AL10" i="85"/>
  <c r="AK10" i="85"/>
  <c r="AJ10" i="85"/>
  <c r="AI10" i="85"/>
  <c r="AH10" i="85"/>
  <c r="AG10" i="85"/>
  <c r="AG10" i="84" s="1"/>
  <c r="F691" i="74" s="1"/>
  <c r="G691" i="74"/>
  <c r="AF10" i="85"/>
  <c r="AE10" i="85"/>
  <c r="AD10" i="85"/>
  <c r="G625" i="74"/>
  <c r="AC10" i="85"/>
  <c r="AB10" i="85"/>
  <c r="AA10" i="85"/>
  <c r="G559" i="74"/>
  <c r="Z10" i="85"/>
  <c r="Y10" i="85"/>
  <c r="X10" i="85"/>
  <c r="W10" i="85"/>
  <c r="V10" i="85"/>
  <c r="U10" i="85"/>
  <c r="U10" i="84" s="1"/>
  <c r="F427" i="74" s="1"/>
  <c r="T10" i="85"/>
  <c r="S10" i="85"/>
  <c r="R10" i="85"/>
  <c r="G361" i="74" s="1"/>
  <c r="Q10" i="85"/>
  <c r="P10" i="85"/>
  <c r="O10" i="85"/>
  <c r="G295" i="74" s="1"/>
  <c r="N10" i="85"/>
  <c r="M10" i="85"/>
  <c r="L10" i="85"/>
  <c r="K10" i="85"/>
  <c r="J10" i="85"/>
  <c r="I10" i="85"/>
  <c r="H10" i="85"/>
  <c r="G10" i="85"/>
  <c r="F10" i="85"/>
  <c r="E10" i="85"/>
  <c r="D10" i="85"/>
  <c r="C10" i="85"/>
  <c r="AY9" i="85"/>
  <c r="AX9" i="85"/>
  <c r="AW9" i="85"/>
  <c r="AV9" i="85"/>
  <c r="AV9" i="84" s="1"/>
  <c r="F1020" i="74" s="1"/>
  <c r="G1020" i="74"/>
  <c r="AU9" i="85"/>
  <c r="AT9" i="85"/>
  <c r="AS9" i="85"/>
  <c r="AR9" i="85"/>
  <c r="AQ9" i="85"/>
  <c r="AP9" i="85"/>
  <c r="G888" i="74" s="1"/>
  <c r="AO9" i="85"/>
  <c r="AN9" i="85"/>
  <c r="AM9" i="85"/>
  <c r="AL9" i="85"/>
  <c r="AK9" i="85"/>
  <c r="AJ9" i="85"/>
  <c r="AI9" i="85"/>
  <c r="AH9" i="85"/>
  <c r="AG9" i="85"/>
  <c r="AF9" i="85"/>
  <c r="AE9" i="85"/>
  <c r="G646" i="74" s="1"/>
  <c r="AD9" i="85"/>
  <c r="AC9" i="85"/>
  <c r="AB9" i="85"/>
  <c r="G580" i="74" s="1"/>
  <c r="AA9" i="85"/>
  <c r="Z9" i="85"/>
  <c r="Y9" i="85"/>
  <c r="X9" i="85"/>
  <c r="W9" i="85"/>
  <c r="V9" i="85"/>
  <c r="U9" i="85"/>
  <c r="T9" i="85"/>
  <c r="S9" i="85"/>
  <c r="R9" i="85"/>
  <c r="Q9" i="85"/>
  <c r="P9" i="85"/>
  <c r="O9" i="85"/>
  <c r="N9" i="85"/>
  <c r="M9" i="85"/>
  <c r="L9" i="85"/>
  <c r="K9" i="85"/>
  <c r="J9" i="85"/>
  <c r="I9" i="85"/>
  <c r="H9" i="85"/>
  <c r="G9" i="85"/>
  <c r="F9" i="85"/>
  <c r="G96" i="74" s="1"/>
  <c r="F9" i="84"/>
  <c r="F96" i="74" s="1"/>
  <c r="E9" i="85"/>
  <c r="D9" i="85"/>
  <c r="C9" i="85"/>
  <c r="G30" i="74"/>
  <c r="AY8" i="85"/>
  <c r="AX8" i="85"/>
  <c r="AW8" i="85"/>
  <c r="G1041" i="74"/>
  <c r="AV8" i="85"/>
  <c r="AU8" i="85"/>
  <c r="AT8" i="85"/>
  <c r="AS8" i="85"/>
  <c r="AR8" i="85"/>
  <c r="G931" i="74"/>
  <c r="AQ8" i="85"/>
  <c r="AP8" i="85"/>
  <c r="AO8" i="85"/>
  <c r="AO8" i="84"/>
  <c r="F865" i="74" s="1"/>
  <c r="AN8" i="85"/>
  <c r="AN8" i="84" s="1"/>
  <c r="F843" i="74" s="1"/>
  <c r="AM8" i="85"/>
  <c r="AL8" i="85"/>
  <c r="AK8" i="85"/>
  <c r="AJ8" i="85"/>
  <c r="AI8" i="85"/>
  <c r="G733" i="74" s="1"/>
  <c r="AH8" i="85"/>
  <c r="AG8" i="85"/>
  <c r="AF8" i="85"/>
  <c r="AE8" i="85"/>
  <c r="G645" i="74"/>
  <c r="AD8" i="85"/>
  <c r="AC8" i="85"/>
  <c r="AB8" i="85"/>
  <c r="AA8" i="85"/>
  <c r="Z8" i="85"/>
  <c r="Y8" i="85"/>
  <c r="Y8" i="84" s="1"/>
  <c r="F513" i="74" s="1"/>
  <c r="X8" i="85"/>
  <c r="W8" i="85"/>
  <c r="V8" i="85"/>
  <c r="U8" i="85"/>
  <c r="T8" i="85"/>
  <c r="S8" i="85"/>
  <c r="R8" i="85"/>
  <c r="Q8" i="85"/>
  <c r="G337" i="74"/>
  <c r="P8" i="85"/>
  <c r="O8" i="85"/>
  <c r="N8" i="85"/>
  <c r="M8" i="85"/>
  <c r="L8" i="85"/>
  <c r="G227" i="74"/>
  <c r="K8" i="85"/>
  <c r="J8" i="85"/>
  <c r="I8" i="85"/>
  <c r="I8" i="84"/>
  <c r="F161" i="74" s="1"/>
  <c r="H8" i="85"/>
  <c r="G8" i="85"/>
  <c r="F8" i="85"/>
  <c r="E8" i="85"/>
  <c r="E8" i="84" s="1"/>
  <c r="F73" i="74" s="1"/>
  <c r="D8" i="85"/>
  <c r="C8" i="85"/>
  <c r="C8" i="84" s="1"/>
  <c r="F29" i="74" s="1"/>
  <c r="G29" i="74"/>
  <c r="AY7" i="85"/>
  <c r="AX7" i="85"/>
  <c r="AW7" i="85"/>
  <c r="AV7" i="85"/>
  <c r="G1018" i="74" s="1"/>
  <c r="AU7" i="85"/>
  <c r="AT7" i="85"/>
  <c r="AS7" i="85"/>
  <c r="AR7" i="85"/>
  <c r="G930" i="74"/>
  <c r="AQ7" i="85"/>
  <c r="AP7" i="85"/>
  <c r="AO7" i="85"/>
  <c r="AN7" i="85"/>
  <c r="AM7" i="85"/>
  <c r="AL7" i="85"/>
  <c r="AK7" i="85"/>
  <c r="AJ7" i="85"/>
  <c r="AI7" i="85"/>
  <c r="AH7" i="85"/>
  <c r="AG7" i="85"/>
  <c r="AF7" i="85"/>
  <c r="AE7" i="85"/>
  <c r="AD7" i="85"/>
  <c r="AC7" i="85"/>
  <c r="AB7" i="85"/>
  <c r="AA7" i="85"/>
  <c r="Z7" i="85"/>
  <c r="Y7" i="85"/>
  <c r="X7" i="85"/>
  <c r="W7" i="85"/>
  <c r="V7" i="85"/>
  <c r="U7" i="85"/>
  <c r="T7" i="85"/>
  <c r="S7" i="85"/>
  <c r="R7" i="85"/>
  <c r="R7" i="84" s="1"/>
  <c r="F358" i="74" s="1"/>
  <c r="Q7" i="85"/>
  <c r="P7" i="85"/>
  <c r="O7" i="85"/>
  <c r="N7" i="85"/>
  <c r="G270" i="74"/>
  <c r="M7" i="85"/>
  <c r="L7" i="85"/>
  <c r="K7" i="85"/>
  <c r="J7" i="85"/>
  <c r="I7" i="85"/>
  <c r="H7" i="85"/>
  <c r="G7" i="85"/>
  <c r="F7" i="85"/>
  <c r="E7" i="85"/>
  <c r="G72" i="74"/>
  <c r="D7" i="85"/>
  <c r="C7" i="85"/>
  <c r="AY6" i="85"/>
  <c r="AX6" i="85"/>
  <c r="AW6" i="85"/>
  <c r="AW6" i="84" s="1"/>
  <c r="F1039" i="74" s="1"/>
  <c r="G1039" i="74"/>
  <c r="AV6" i="85"/>
  <c r="AU6" i="85"/>
  <c r="AT6" i="85"/>
  <c r="AS6" i="85"/>
  <c r="G951" i="74" s="1"/>
  <c r="AR6" i="85"/>
  <c r="AQ6" i="85"/>
  <c r="AP6" i="85"/>
  <c r="AO6" i="85"/>
  <c r="AN6" i="85"/>
  <c r="AM6" i="85"/>
  <c r="AL6" i="85"/>
  <c r="AL6" i="84" s="1"/>
  <c r="F797" i="74" s="1"/>
  <c r="AK6" i="85"/>
  <c r="AJ6" i="85"/>
  <c r="AI6" i="85"/>
  <c r="AH6" i="85"/>
  <c r="AG6" i="85"/>
  <c r="AF6" i="85"/>
  <c r="AE6" i="85"/>
  <c r="AE6" i="84" s="1"/>
  <c r="F643" i="74" s="1"/>
  <c r="G643" i="74"/>
  <c r="AD6" i="85"/>
  <c r="AC6" i="85"/>
  <c r="AB6" i="85"/>
  <c r="AA6" i="85"/>
  <c r="G555" i="74" s="1"/>
  <c r="Z6" i="85"/>
  <c r="Y6" i="85"/>
  <c r="X6" i="85"/>
  <c r="W6" i="85"/>
  <c r="V6" i="85"/>
  <c r="G445" i="74" s="1"/>
  <c r="U6" i="85"/>
  <c r="T6" i="85"/>
  <c r="S6" i="85"/>
  <c r="R6" i="85"/>
  <c r="Q6" i="85"/>
  <c r="G335" i="74"/>
  <c r="P6" i="85"/>
  <c r="O6" i="85"/>
  <c r="N6" i="85"/>
  <c r="M6" i="85"/>
  <c r="M6" i="84" s="1"/>
  <c r="F247" i="74" s="1"/>
  <c r="L6" i="85"/>
  <c r="K6" i="85"/>
  <c r="J6" i="85"/>
  <c r="I6" i="85"/>
  <c r="H6" i="85"/>
  <c r="G6" i="85"/>
  <c r="F6" i="85"/>
  <c r="E6" i="85"/>
  <c r="D6" i="85"/>
  <c r="C6" i="85"/>
  <c r="C6" i="84"/>
  <c r="F27" i="74" s="1"/>
  <c r="AY5" i="85"/>
  <c r="AX5" i="85"/>
  <c r="AW5" i="85"/>
  <c r="AV5" i="85"/>
  <c r="AU5" i="85"/>
  <c r="AT5" i="85"/>
  <c r="AS5" i="85"/>
  <c r="AS5" i="84" s="1"/>
  <c r="F950" i="74" s="1"/>
  <c r="G950" i="74"/>
  <c r="AR5" i="85"/>
  <c r="AQ5" i="85"/>
  <c r="AP5" i="85"/>
  <c r="AO5" i="85"/>
  <c r="AN5" i="85"/>
  <c r="AM5" i="85"/>
  <c r="AL5" i="85"/>
  <c r="AK5" i="85"/>
  <c r="AJ5" i="85"/>
  <c r="AI5" i="85"/>
  <c r="AH5" i="85"/>
  <c r="AG5" i="85"/>
  <c r="AF5" i="85"/>
  <c r="G664" i="74"/>
  <c r="AE5" i="85"/>
  <c r="AD5" i="85"/>
  <c r="AC5" i="85"/>
  <c r="AB5" i="85"/>
  <c r="AB5" i="84" s="1"/>
  <c r="F576" i="74" s="1"/>
  <c r="AA5" i="85"/>
  <c r="Z5" i="85"/>
  <c r="Y5" i="85"/>
  <c r="X5" i="85"/>
  <c r="W5" i="85"/>
  <c r="V5" i="85"/>
  <c r="U5" i="85"/>
  <c r="T5" i="85"/>
  <c r="S5" i="85"/>
  <c r="R5" i="85"/>
  <c r="Q5" i="85"/>
  <c r="P5" i="85"/>
  <c r="O5" i="85"/>
  <c r="G290" i="74" s="1"/>
  <c r="N5" i="85"/>
  <c r="M5" i="85"/>
  <c r="L5" i="85"/>
  <c r="K5" i="85"/>
  <c r="K5" i="84" s="1"/>
  <c r="F202" i="74" s="1"/>
  <c r="G202" i="74"/>
  <c r="J5" i="85"/>
  <c r="I5" i="85"/>
  <c r="H5" i="85"/>
  <c r="G5" i="85"/>
  <c r="F5" i="85"/>
  <c r="E5" i="85"/>
  <c r="D5" i="85"/>
  <c r="C5" i="85"/>
  <c r="AY4" i="85"/>
  <c r="G1081" i="74" s="1"/>
  <c r="AY4" i="84"/>
  <c r="F1081" i="74" s="1"/>
  <c r="AX4" i="85"/>
  <c r="AW4" i="85"/>
  <c r="AV4" i="85"/>
  <c r="G1015" i="74" s="1"/>
  <c r="AU4" i="85"/>
  <c r="AT4" i="85"/>
  <c r="AS4" i="85"/>
  <c r="AR4" i="85"/>
  <c r="AQ4" i="85"/>
  <c r="AP4" i="85"/>
  <c r="AO4" i="85"/>
  <c r="AN4" i="85"/>
  <c r="AM4" i="85"/>
  <c r="AL4" i="85"/>
  <c r="AK4" i="85"/>
  <c r="AJ4" i="85"/>
  <c r="AI4" i="85"/>
  <c r="G729" i="74" s="1"/>
  <c r="AH4" i="85"/>
  <c r="AG4" i="85"/>
  <c r="AF4" i="85"/>
  <c r="AE4" i="85"/>
  <c r="G641" i="74"/>
  <c r="AD4" i="85"/>
  <c r="AC4" i="85"/>
  <c r="AB4" i="85"/>
  <c r="AA4" i="85"/>
  <c r="Z4" i="85"/>
  <c r="G531" i="74"/>
  <c r="Y4" i="85"/>
  <c r="X4" i="85"/>
  <c r="W4" i="85"/>
  <c r="V4" i="85"/>
  <c r="U4" i="85"/>
  <c r="G421" i="74"/>
  <c r="T4" i="85"/>
  <c r="S4" i="85"/>
  <c r="S4" i="84" s="1"/>
  <c r="F377" i="74" s="1"/>
  <c r="R4" i="85"/>
  <c r="Q4" i="85"/>
  <c r="G333" i="74"/>
  <c r="P4" i="85"/>
  <c r="O4" i="85"/>
  <c r="N4" i="85"/>
  <c r="M4" i="85"/>
  <c r="L4" i="85"/>
  <c r="G223" i="74"/>
  <c r="K4" i="85"/>
  <c r="J4" i="85"/>
  <c r="I4" i="85"/>
  <c r="H4" i="85"/>
  <c r="G4" i="85"/>
  <c r="F4" i="85"/>
  <c r="E4" i="85"/>
  <c r="D4" i="85"/>
  <c r="G47" i="74" s="1"/>
  <c r="D4" i="84"/>
  <c r="F47" i="74" s="1"/>
  <c r="C4" i="85"/>
  <c r="AY3" i="85"/>
  <c r="AX3" i="85"/>
  <c r="G1058" i="74"/>
  <c r="AW3" i="85"/>
  <c r="AW3" i="84" s="1"/>
  <c r="F1036" i="74" s="1"/>
  <c r="G1036" i="74"/>
  <c r="AV3" i="85"/>
  <c r="G1014" i="74"/>
  <c r="AU3" i="85"/>
  <c r="AT3" i="85"/>
  <c r="G970" i="74" s="1"/>
  <c r="AS3" i="85"/>
  <c r="G948" i="74" s="1"/>
  <c r="AR3" i="85"/>
  <c r="G926" i="74" s="1"/>
  <c r="AQ3" i="85"/>
  <c r="AP3" i="85"/>
  <c r="G882" i="74"/>
  <c r="AO3" i="85"/>
  <c r="G860" i="74"/>
  <c r="AN3" i="85"/>
  <c r="G838" i="74"/>
  <c r="AM3" i="85"/>
  <c r="AL3" i="85"/>
  <c r="AK3" i="85"/>
  <c r="G772" i="74" s="1"/>
  <c r="AJ3" i="85"/>
  <c r="AI3" i="85"/>
  <c r="AH3" i="85"/>
  <c r="AH3" i="84" s="1"/>
  <c r="F706" i="74" s="1"/>
  <c r="G706" i="74"/>
  <c r="AG3" i="85"/>
  <c r="G684" i="74"/>
  <c r="AF3" i="85"/>
  <c r="AF3" i="84" s="1"/>
  <c r="F662" i="74" s="1"/>
  <c r="G662" i="74"/>
  <c r="AE3" i="85"/>
  <c r="AD3" i="85"/>
  <c r="G618" i="74" s="1"/>
  <c r="AC3" i="85"/>
  <c r="G596" i="74" s="1"/>
  <c r="AB3" i="85"/>
  <c r="G574" i="74" s="1"/>
  <c r="AA3" i="85"/>
  <c r="Z3" i="85"/>
  <c r="G530" i="74"/>
  <c r="Y3" i="85"/>
  <c r="G508" i="74"/>
  <c r="X3" i="85"/>
  <c r="G486" i="74"/>
  <c r="W3" i="85"/>
  <c r="V3" i="85"/>
  <c r="G442" i="74" s="1"/>
  <c r="U3" i="85"/>
  <c r="T3" i="85"/>
  <c r="G398" i="74" s="1"/>
  <c r="S3" i="85"/>
  <c r="R3" i="85"/>
  <c r="R3" i="84" s="1"/>
  <c r="F354" i="74" s="1"/>
  <c r="G354" i="74"/>
  <c r="Q3" i="85"/>
  <c r="G332" i="74"/>
  <c r="P3" i="85"/>
  <c r="P3" i="84" s="1"/>
  <c r="F310" i="74" s="1"/>
  <c r="G310" i="74"/>
  <c r="O3" i="85"/>
  <c r="N3" i="85"/>
  <c r="G266" i="74" s="1"/>
  <c r="M3" i="85"/>
  <c r="G244" i="74" s="1"/>
  <c r="L3" i="85"/>
  <c r="G222" i="74" s="1"/>
  <c r="K3" i="85"/>
  <c r="J3" i="85"/>
  <c r="G178" i="74"/>
  <c r="I3" i="85"/>
  <c r="G156" i="74"/>
  <c r="H3" i="85"/>
  <c r="G134" i="74"/>
  <c r="G3" i="85"/>
  <c r="F3" i="85"/>
  <c r="F3" i="84" s="1"/>
  <c r="F90" i="74" s="1"/>
  <c r="E3" i="85"/>
  <c r="G68" i="74" s="1"/>
  <c r="D3" i="85"/>
  <c r="G46" i="74" s="1"/>
  <c r="C3" i="85"/>
  <c r="D1081" i="74"/>
  <c r="D1082" i="74"/>
  <c r="D1083" i="74"/>
  <c r="D1084" i="74"/>
  <c r="D1085" i="74"/>
  <c r="D1086" i="74"/>
  <c r="D1087" i="74"/>
  <c r="D1088" i="74"/>
  <c r="D1089" i="74"/>
  <c r="D1090" i="74"/>
  <c r="D1091" i="74"/>
  <c r="D1092" i="74"/>
  <c r="D1093" i="74"/>
  <c r="D1094" i="74"/>
  <c r="D1095" i="74"/>
  <c r="D1096" i="74"/>
  <c r="D1097" i="74"/>
  <c r="D1098" i="74"/>
  <c r="D1099" i="74"/>
  <c r="D1100" i="74"/>
  <c r="D1101" i="74"/>
  <c r="D1080" i="74"/>
  <c r="D1059" i="74"/>
  <c r="D1060" i="74"/>
  <c r="D1061" i="74"/>
  <c r="D1062" i="74"/>
  <c r="D1063" i="74"/>
  <c r="D1064" i="74"/>
  <c r="D1065" i="74"/>
  <c r="D1066" i="74"/>
  <c r="D1067" i="74"/>
  <c r="D1068" i="74"/>
  <c r="D1069" i="74"/>
  <c r="D1070" i="74"/>
  <c r="D1071" i="74"/>
  <c r="D1072" i="74"/>
  <c r="D1073" i="74"/>
  <c r="D1074" i="74"/>
  <c r="D1075" i="74"/>
  <c r="D1076" i="74"/>
  <c r="D1077" i="74"/>
  <c r="D1078" i="74"/>
  <c r="D1079" i="74"/>
  <c r="D1058" i="74"/>
  <c r="D1037" i="74"/>
  <c r="D1038" i="74"/>
  <c r="D1039" i="74"/>
  <c r="D1040" i="74"/>
  <c r="D1041" i="74"/>
  <c r="D1042" i="74"/>
  <c r="D1043" i="74"/>
  <c r="D1044" i="74"/>
  <c r="D1045" i="74"/>
  <c r="D1046" i="74"/>
  <c r="D1047" i="74"/>
  <c r="D1048" i="74"/>
  <c r="D1049" i="74"/>
  <c r="D1050" i="74"/>
  <c r="D1051" i="74"/>
  <c r="D1052" i="74"/>
  <c r="D1053" i="74"/>
  <c r="D1054" i="74"/>
  <c r="D1055" i="74"/>
  <c r="D1056" i="74"/>
  <c r="D1057" i="74"/>
  <c r="D1036" i="74"/>
  <c r="D1015" i="74"/>
  <c r="D1016" i="74"/>
  <c r="D1017" i="74"/>
  <c r="D1018" i="74"/>
  <c r="D1019" i="74"/>
  <c r="D1020" i="74"/>
  <c r="D1021" i="74"/>
  <c r="D1022" i="74"/>
  <c r="D1023" i="74"/>
  <c r="D1024" i="74"/>
  <c r="D1025" i="74"/>
  <c r="D1026" i="74"/>
  <c r="D1027" i="74"/>
  <c r="D1028" i="74"/>
  <c r="D1029" i="74"/>
  <c r="D1030" i="74"/>
  <c r="D1031" i="74"/>
  <c r="D1032" i="74"/>
  <c r="D1033" i="74"/>
  <c r="D1034" i="74"/>
  <c r="D1035" i="74"/>
  <c r="D1014" i="74"/>
  <c r="D993" i="74"/>
  <c r="D994" i="74"/>
  <c r="D995" i="74"/>
  <c r="D996" i="74"/>
  <c r="D997" i="74"/>
  <c r="D998" i="74"/>
  <c r="D999" i="74"/>
  <c r="D1000" i="74"/>
  <c r="D1001" i="74"/>
  <c r="D1002" i="74"/>
  <c r="D1003" i="74"/>
  <c r="D1004" i="74"/>
  <c r="D1005" i="74"/>
  <c r="D1006" i="74"/>
  <c r="D1007" i="74"/>
  <c r="D1008" i="74"/>
  <c r="D1009" i="74"/>
  <c r="D1010" i="74"/>
  <c r="D1011" i="74"/>
  <c r="D1012" i="74"/>
  <c r="D1013" i="74"/>
  <c r="D992" i="74"/>
  <c r="D971" i="74"/>
  <c r="D972" i="74"/>
  <c r="D973" i="74"/>
  <c r="D974" i="74"/>
  <c r="D975" i="74"/>
  <c r="D976" i="74"/>
  <c r="D977" i="74"/>
  <c r="D978" i="74"/>
  <c r="D979" i="74"/>
  <c r="D980" i="74"/>
  <c r="D981" i="74"/>
  <c r="D982" i="74"/>
  <c r="D983" i="74"/>
  <c r="D984" i="74"/>
  <c r="D985" i="74"/>
  <c r="D986" i="74"/>
  <c r="D987" i="74"/>
  <c r="D988" i="74"/>
  <c r="D989" i="74"/>
  <c r="D990" i="74"/>
  <c r="D991" i="74"/>
  <c r="D970" i="74"/>
  <c r="D949" i="74"/>
  <c r="D950" i="74"/>
  <c r="D951" i="74"/>
  <c r="D952" i="74"/>
  <c r="D953" i="74"/>
  <c r="D954" i="74"/>
  <c r="D955" i="74"/>
  <c r="D956" i="74"/>
  <c r="D957" i="74"/>
  <c r="D958" i="74"/>
  <c r="D959" i="74"/>
  <c r="D960" i="74"/>
  <c r="D961" i="74"/>
  <c r="D962" i="74"/>
  <c r="D963" i="74"/>
  <c r="D964" i="74"/>
  <c r="D965" i="74"/>
  <c r="D966" i="74"/>
  <c r="D967" i="74"/>
  <c r="D968" i="74"/>
  <c r="D969" i="74"/>
  <c r="D948" i="74"/>
  <c r="D927" i="74"/>
  <c r="D928" i="74"/>
  <c r="D929" i="74"/>
  <c r="D930" i="74"/>
  <c r="D931" i="74"/>
  <c r="D932" i="74"/>
  <c r="D933" i="74"/>
  <c r="D934" i="74"/>
  <c r="D935" i="74"/>
  <c r="D936" i="74"/>
  <c r="D937" i="74"/>
  <c r="D938" i="74"/>
  <c r="D939" i="74"/>
  <c r="D940" i="74"/>
  <c r="D941" i="74"/>
  <c r="D942" i="74"/>
  <c r="D943" i="74"/>
  <c r="D944" i="74"/>
  <c r="D945" i="74"/>
  <c r="D946" i="74"/>
  <c r="D947" i="74"/>
  <c r="D926" i="74"/>
  <c r="D905" i="74"/>
  <c r="D906" i="74"/>
  <c r="D907" i="74"/>
  <c r="D908" i="74"/>
  <c r="D909" i="74"/>
  <c r="D910" i="74"/>
  <c r="D911" i="74"/>
  <c r="D912" i="74"/>
  <c r="D913" i="74"/>
  <c r="D914" i="74"/>
  <c r="D915" i="74"/>
  <c r="D916" i="74"/>
  <c r="D917" i="74"/>
  <c r="D918" i="74"/>
  <c r="D919" i="74"/>
  <c r="D920" i="74"/>
  <c r="D921" i="74"/>
  <c r="D922" i="74"/>
  <c r="D923" i="74"/>
  <c r="D924" i="74"/>
  <c r="D925" i="74"/>
  <c r="D904" i="74"/>
  <c r="D883" i="74"/>
  <c r="D884" i="74"/>
  <c r="D885" i="74"/>
  <c r="D886" i="74"/>
  <c r="D887" i="74"/>
  <c r="D888" i="74"/>
  <c r="D889" i="74"/>
  <c r="D890" i="74"/>
  <c r="D891" i="74"/>
  <c r="D892" i="74"/>
  <c r="D893" i="74"/>
  <c r="D894" i="74"/>
  <c r="D895" i="74"/>
  <c r="D896" i="74"/>
  <c r="D897" i="74"/>
  <c r="D898" i="74"/>
  <c r="D899" i="74"/>
  <c r="D900" i="74"/>
  <c r="D901" i="74"/>
  <c r="D902" i="74"/>
  <c r="D903" i="74"/>
  <c r="D882" i="74"/>
  <c r="D861" i="74"/>
  <c r="D862" i="74"/>
  <c r="D863" i="74"/>
  <c r="D864" i="74"/>
  <c r="D865" i="74"/>
  <c r="D866" i="74"/>
  <c r="D867" i="74"/>
  <c r="D868" i="74"/>
  <c r="D869" i="74"/>
  <c r="D870" i="74"/>
  <c r="D871" i="74"/>
  <c r="D872" i="74"/>
  <c r="D873" i="74"/>
  <c r="D874" i="74"/>
  <c r="D875" i="74"/>
  <c r="D876" i="74"/>
  <c r="D877" i="74"/>
  <c r="D878" i="74"/>
  <c r="D879" i="74"/>
  <c r="D880" i="74"/>
  <c r="D881" i="74"/>
  <c r="D860" i="74"/>
  <c r="D839" i="74"/>
  <c r="D840" i="74"/>
  <c r="D841" i="74"/>
  <c r="D842" i="74"/>
  <c r="D843" i="74"/>
  <c r="D844" i="74"/>
  <c r="D845" i="74"/>
  <c r="D846" i="74"/>
  <c r="D847" i="74"/>
  <c r="D848" i="74"/>
  <c r="D849" i="74"/>
  <c r="D850" i="74"/>
  <c r="D851" i="74"/>
  <c r="D852" i="74"/>
  <c r="D853" i="74"/>
  <c r="D854" i="74"/>
  <c r="D855" i="74"/>
  <c r="D856" i="74"/>
  <c r="D857" i="74"/>
  <c r="D858" i="74"/>
  <c r="D859" i="74"/>
  <c r="D838" i="74"/>
  <c r="D817" i="74"/>
  <c r="D818" i="74"/>
  <c r="D819" i="74"/>
  <c r="D820" i="74"/>
  <c r="D821" i="74"/>
  <c r="D822" i="74"/>
  <c r="D823" i="74"/>
  <c r="D824" i="74"/>
  <c r="D825" i="74"/>
  <c r="D826" i="74"/>
  <c r="D827" i="74"/>
  <c r="D828" i="74"/>
  <c r="D829" i="74"/>
  <c r="D830" i="74"/>
  <c r="D831" i="74"/>
  <c r="D832" i="74"/>
  <c r="D833" i="74"/>
  <c r="D834" i="74"/>
  <c r="D835" i="74"/>
  <c r="D836" i="74"/>
  <c r="D837" i="74"/>
  <c r="D816" i="74"/>
  <c r="D795" i="74"/>
  <c r="D796" i="74"/>
  <c r="D797" i="74"/>
  <c r="D798" i="74"/>
  <c r="D799" i="74"/>
  <c r="D800" i="74"/>
  <c r="D801" i="74"/>
  <c r="D802" i="74"/>
  <c r="D803" i="74"/>
  <c r="D804" i="74"/>
  <c r="D805" i="74"/>
  <c r="D806" i="74"/>
  <c r="D807" i="74"/>
  <c r="D808" i="74"/>
  <c r="D809" i="74"/>
  <c r="D810" i="74"/>
  <c r="D811" i="74"/>
  <c r="D812" i="74"/>
  <c r="D813" i="74"/>
  <c r="D814" i="74"/>
  <c r="D815" i="74"/>
  <c r="D794" i="74"/>
  <c r="D773" i="74"/>
  <c r="D774" i="74"/>
  <c r="D775" i="74"/>
  <c r="D776" i="74"/>
  <c r="D777" i="74"/>
  <c r="D778" i="74"/>
  <c r="D779" i="74"/>
  <c r="D780" i="74"/>
  <c r="D781" i="74"/>
  <c r="D782" i="74"/>
  <c r="D783" i="74"/>
  <c r="D784" i="74"/>
  <c r="D785" i="74"/>
  <c r="D786" i="74"/>
  <c r="D787" i="74"/>
  <c r="D788" i="74"/>
  <c r="D789" i="74"/>
  <c r="D790" i="74"/>
  <c r="D791" i="74"/>
  <c r="D792" i="74"/>
  <c r="D793" i="74"/>
  <c r="D772" i="74"/>
  <c r="D751" i="74"/>
  <c r="D752" i="74"/>
  <c r="D753" i="74"/>
  <c r="D754" i="74"/>
  <c r="D755" i="74"/>
  <c r="D756" i="74"/>
  <c r="D757" i="74"/>
  <c r="D758" i="74"/>
  <c r="D759" i="74"/>
  <c r="D760" i="74"/>
  <c r="D761" i="74"/>
  <c r="D762" i="74"/>
  <c r="D763" i="74"/>
  <c r="D764" i="74"/>
  <c r="D765" i="74"/>
  <c r="D766" i="74"/>
  <c r="D767" i="74"/>
  <c r="D768" i="74"/>
  <c r="D769" i="74"/>
  <c r="D770" i="74"/>
  <c r="D771" i="74"/>
  <c r="D750" i="74"/>
  <c r="D729" i="74"/>
  <c r="D730" i="74"/>
  <c r="D731" i="74"/>
  <c r="D732" i="74"/>
  <c r="D733" i="74"/>
  <c r="D734" i="74"/>
  <c r="D735" i="74"/>
  <c r="D736" i="74"/>
  <c r="D737" i="74"/>
  <c r="D738" i="74"/>
  <c r="D739" i="74"/>
  <c r="D740" i="74"/>
  <c r="D741" i="74"/>
  <c r="D742" i="74"/>
  <c r="D743" i="74"/>
  <c r="D744" i="74"/>
  <c r="D745" i="74"/>
  <c r="D746" i="74"/>
  <c r="D747" i="74"/>
  <c r="D748" i="74"/>
  <c r="D749" i="74"/>
  <c r="D728" i="74"/>
  <c r="D707" i="74"/>
  <c r="D708" i="74"/>
  <c r="D709" i="74"/>
  <c r="D710" i="74"/>
  <c r="D711" i="74"/>
  <c r="D712" i="74"/>
  <c r="D713" i="74"/>
  <c r="D714" i="74"/>
  <c r="D715" i="74"/>
  <c r="D716" i="74"/>
  <c r="D717" i="74"/>
  <c r="D718" i="74"/>
  <c r="D719" i="74"/>
  <c r="D720" i="74"/>
  <c r="D721" i="74"/>
  <c r="D722" i="74"/>
  <c r="D723" i="74"/>
  <c r="D724" i="74"/>
  <c r="D725" i="74"/>
  <c r="D726" i="74"/>
  <c r="D727" i="74"/>
  <c r="D706" i="74"/>
  <c r="D685" i="74"/>
  <c r="D686" i="74"/>
  <c r="D687" i="74"/>
  <c r="D688" i="74"/>
  <c r="D689" i="74"/>
  <c r="D690" i="74"/>
  <c r="D691" i="74"/>
  <c r="D692" i="74"/>
  <c r="D693" i="74"/>
  <c r="D694" i="74"/>
  <c r="D695" i="74"/>
  <c r="D696" i="74"/>
  <c r="D697" i="74"/>
  <c r="D698" i="74"/>
  <c r="D699" i="74"/>
  <c r="D700" i="74"/>
  <c r="D701" i="74"/>
  <c r="D702" i="74"/>
  <c r="D703" i="74"/>
  <c r="D704" i="74"/>
  <c r="D705" i="74"/>
  <c r="D684" i="74"/>
  <c r="D663" i="74"/>
  <c r="D664" i="74"/>
  <c r="D665" i="74"/>
  <c r="D666" i="74"/>
  <c r="D667" i="74"/>
  <c r="D668" i="74"/>
  <c r="D669" i="74"/>
  <c r="D670" i="74"/>
  <c r="D671" i="74"/>
  <c r="D672" i="74"/>
  <c r="D673" i="74"/>
  <c r="D674" i="74"/>
  <c r="D675" i="74"/>
  <c r="D676" i="74"/>
  <c r="D677" i="74"/>
  <c r="D678" i="74"/>
  <c r="D679" i="74"/>
  <c r="D680" i="74"/>
  <c r="D681" i="74"/>
  <c r="D682" i="74"/>
  <c r="D683" i="74"/>
  <c r="D662" i="74"/>
  <c r="D641" i="74"/>
  <c r="D642" i="74"/>
  <c r="D643" i="74"/>
  <c r="D644" i="74"/>
  <c r="D645" i="74"/>
  <c r="D646" i="74"/>
  <c r="D647" i="74"/>
  <c r="D648" i="74"/>
  <c r="D649" i="74"/>
  <c r="D650" i="74"/>
  <c r="D651" i="74"/>
  <c r="D652" i="74"/>
  <c r="D653" i="74"/>
  <c r="D654" i="74"/>
  <c r="D655" i="74"/>
  <c r="D656" i="74"/>
  <c r="D657" i="74"/>
  <c r="D658" i="74"/>
  <c r="D659" i="74"/>
  <c r="D660" i="74"/>
  <c r="D661" i="74"/>
  <c r="D640" i="74"/>
  <c r="D619" i="74"/>
  <c r="D620" i="74"/>
  <c r="D621" i="74"/>
  <c r="D622" i="74"/>
  <c r="D623" i="74"/>
  <c r="D624" i="74"/>
  <c r="D625" i="74"/>
  <c r="D626" i="74"/>
  <c r="D627" i="74"/>
  <c r="D628" i="74"/>
  <c r="D629" i="74"/>
  <c r="D630" i="74"/>
  <c r="D631" i="74"/>
  <c r="D632" i="74"/>
  <c r="D633" i="74"/>
  <c r="D634" i="74"/>
  <c r="D635" i="74"/>
  <c r="D636" i="74"/>
  <c r="D637" i="74"/>
  <c r="D638" i="74"/>
  <c r="D639" i="74"/>
  <c r="D618" i="74"/>
  <c r="D597" i="74"/>
  <c r="D598" i="74"/>
  <c r="D599" i="74"/>
  <c r="D600" i="74"/>
  <c r="D601" i="74"/>
  <c r="D602" i="74"/>
  <c r="D603" i="74"/>
  <c r="D604" i="74"/>
  <c r="D605" i="74"/>
  <c r="D606" i="74"/>
  <c r="D607" i="74"/>
  <c r="D608" i="74"/>
  <c r="D609" i="74"/>
  <c r="D610" i="74"/>
  <c r="D611" i="74"/>
  <c r="D612" i="74"/>
  <c r="D613" i="74"/>
  <c r="D614" i="74"/>
  <c r="D615" i="74"/>
  <c r="D616" i="74"/>
  <c r="D617" i="74"/>
  <c r="D596" i="74"/>
  <c r="D575" i="74"/>
  <c r="D576" i="74"/>
  <c r="D577" i="74"/>
  <c r="D578" i="74"/>
  <c r="D579" i="74"/>
  <c r="D580" i="74"/>
  <c r="D581" i="74"/>
  <c r="D582" i="74"/>
  <c r="D583" i="74"/>
  <c r="D584" i="74"/>
  <c r="D585" i="74"/>
  <c r="D586" i="74"/>
  <c r="D587" i="74"/>
  <c r="D588" i="74"/>
  <c r="D589" i="74"/>
  <c r="D590" i="74"/>
  <c r="D591" i="74"/>
  <c r="D592" i="74"/>
  <c r="D593" i="74"/>
  <c r="D594" i="74"/>
  <c r="D595" i="74"/>
  <c r="D574" i="74"/>
  <c r="D553" i="74"/>
  <c r="D554" i="74"/>
  <c r="D555" i="74"/>
  <c r="D556" i="74"/>
  <c r="D557" i="74"/>
  <c r="D558" i="74"/>
  <c r="D559" i="74"/>
  <c r="D560" i="74"/>
  <c r="D561" i="74"/>
  <c r="D562" i="74"/>
  <c r="D563" i="74"/>
  <c r="D564" i="74"/>
  <c r="D565" i="74"/>
  <c r="D566" i="74"/>
  <c r="D567" i="74"/>
  <c r="D568" i="74"/>
  <c r="D569" i="74"/>
  <c r="D570" i="74"/>
  <c r="D571" i="74"/>
  <c r="D572" i="74"/>
  <c r="D573" i="74"/>
  <c r="D552" i="74"/>
  <c r="D531" i="74"/>
  <c r="D532" i="74"/>
  <c r="D533" i="74"/>
  <c r="D534" i="74"/>
  <c r="D535" i="74"/>
  <c r="D536" i="74"/>
  <c r="D537" i="74"/>
  <c r="D538" i="74"/>
  <c r="D539" i="74"/>
  <c r="D540" i="74"/>
  <c r="D541" i="74"/>
  <c r="D542" i="74"/>
  <c r="D543" i="74"/>
  <c r="D544" i="74"/>
  <c r="D545" i="74"/>
  <c r="D546" i="74"/>
  <c r="D547" i="74"/>
  <c r="D548" i="74"/>
  <c r="D549" i="74"/>
  <c r="D550" i="74"/>
  <c r="D551" i="74"/>
  <c r="D530" i="74"/>
  <c r="D509" i="74"/>
  <c r="D510" i="74"/>
  <c r="D511" i="74"/>
  <c r="D512" i="74"/>
  <c r="D513" i="74"/>
  <c r="D514" i="74"/>
  <c r="D515" i="74"/>
  <c r="D516" i="74"/>
  <c r="D517" i="74"/>
  <c r="D518" i="74"/>
  <c r="D519" i="74"/>
  <c r="D520" i="74"/>
  <c r="D521" i="74"/>
  <c r="D522" i="74"/>
  <c r="D523" i="74"/>
  <c r="D524" i="74"/>
  <c r="D525" i="74"/>
  <c r="D526" i="74"/>
  <c r="D527" i="74"/>
  <c r="D528" i="74"/>
  <c r="D529" i="74"/>
  <c r="D508" i="74"/>
  <c r="D487" i="74"/>
  <c r="D488" i="74"/>
  <c r="D489" i="74"/>
  <c r="D490" i="74"/>
  <c r="D491" i="74"/>
  <c r="D492" i="74"/>
  <c r="D493" i="74"/>
  <c r="D494" i="74"/>
  <c r="D495" i="74"/>
  <c r="D496" i="74"/>
  <c r="D497" i="74"/>
  <c r="D498" i="74"/>
  <c r="D499" i="74"/>
  <c r="D500" i="74"/>
  <c r="D501" i="74"/>
  <c r="D502" i="74"/>
  <c r="D503" i="74"/>
  <c r="D504" i="74"/>
  <c r="D505" i="74"/>
  <c r="D506" i="74"/>
  <c r="D507" i="74"/>
  <c r="D486" i="74"/>
  <c r="D465" i="74"/>
  <c r="D466" i="74"/>
  <c r="D467" i="74"/>
  <c r="D468" i="74"/>
  <c r="D469" i="74"/>
  <c r="D470" i="74"/>
  <c r="D471" i="74"/>
  <c r="D472" i="74"/>
  <c r="D473" i="74"/>
  <c r="D474" i="74"/>
  <c r="D475" i="74"/>
  <c r="D476" i="74"/>
  <c r="D477" i="74"/>
  <c r="D478" i="74"/>
  <c r="D479" i="74"/>
  <c r="D480" i="74"/>
  <c r="D481" i="74"/>
  <c r="D482" i="74"/>
  <c r="D483" i="74"/>
  <c r="D484" i="74"/>
  <c r="D485" i="74"/>
  <c r="D464" i="74"/>
  <c r="D443" i="74"/>
  <c r="D444" i="74"/>
  <c r="D445" i="74"/>
  <c r="D446" i="74"/>
  <c r="D447" i="74"/>
  <c r="D448" i="74"/>
  <c r="D449" i="74"/>
  <c r="D450" i="74"/>
  <c r="D451" i="74"/>
  <c r="D452" i="74"/>
  <c r="D453" i="74"/>
  <c r="D454" i="74"/>
  <c r="D455" i="74"/>
  <c r="D456" i="74"/>
  <c r="D457" i="74"/>
  <c r="D458" i="74"/>
  <c r="D459" i="74"/>
  <c r="D460" i="74"/>
  <c r="D461" i="74"/>
  <c r="D462" i="74"/>
  <c r="D463" i="74"/>
  <c r="D442" i="74"/>
  <c r="D421" i="74"/>
  <c r="D422" i="74"/>
  <c r="D423" i="74"/>
  <c r="D424" i="74"/>
  <c r="D425" i="74"/>
  <c r="D426" i="74"/>
  <c r="D427" i="74"/>
  <c r="D428" i="74"/>
  <c r="D429" i="74"/>
  <c r="D430" i="74"/>
  <c r="D431" i="74"/>
  <c r="D432" i="74"/>
  <c r="D433" i="74"/>
  <c r="D434" i="74"/>
  <c r="D435" i="74"/>
  <c r="D436" i="74"/>
  <c r="D437" i="74"/>
  <c r="D438" i="74"/>
  <c r="D439" i="74"/>
  <c r="D440" i="74"/>
  <c r="D441" i="74"/>
  <c r="D420" i="74"/>
  <c r="D399" i="74"/>
  <c r="D400" i="74"/>
  <c r="D401" i="74"/>
  <c r="D402" i="74"/>
  <c r="D403" i="74"/>
  <c r="D404" i="74"/>
  <c r="D405" i="74"/>
  <c r="D406" i="74"/>
  <c r="D407" i="74"/>
  <c r="D408" i="74"/>
  <c r="D409" i="74"/>
  <c r="D410" i="74"/>
  <c r="D411" i="74"/>
  <c r="D412" i="74"/>
  <c r="D413" i="74"/>
  <c r="D414" i="74"/>
  <c r="D415" i="74"/>
  <c r="D416" i="74"/>
  <c r="D417" i="74"/>
  <c r="D418" i="74"/>
  <c r="D419" i="74"/>
  <c r="D398" i="74"/>
  <c r="D377" i="74"/>
  <c r="D378" i="74"/>
  <c r="D379" i="74"/>
  <c r="D380" i="74"/>
  <c r="D381" i="74"/>
  <c r="D382" i="74"/>
  <c r="D383" i="74"/>
  <c r="D384" i="74"/>
  <c r="D385" i="74"/>
  <c r="D386" i="74"/>
  <c r="D387" i="74"/>
  <c r="D388" i="74"/>
  <c r="D389" i="74"/>
  <c r="D390" i="74"/>
  <c r="D391" i="74"/>
  <c r="D392" i="74"/>
  <c r="D393" i="74"/>
  <c r="D394" i="74"/>
  <c r="D395" i="74"/>
  <c r="D396" i="74"/>
  <c r="D397" i="74"/>
  <c r="D376" i="74"/>
  <c r="D355" i="74"/>
  <c r="D356" i="74"/>
  <c r="D357" i="74"/>
  <c r="D358" i="74"/>
  <c r="D359" i="74"/>
  <c r="D360" i="74"/>
  <c r="D361" i="74"/>
  <c r="D362" i="74"/>
  <c r="D363" i="74"/>
  <c r="D364" i="74"/>
  <c r="D365" i="74"/>
  <c r="D366" i="74"/>
  <c r="D367" i="74"/>
  <c r="D368" i="74"/>
  <c r="D369" i="74"/>
  <c r="D370" i="74"/>
  <c r="D371" i="74"/>
  <c r="D372" i="74"/>
  <c r="D373" i="74"/>
  <c r="D374" i="74"/>
  <c r="D375" i="74"/>
  <c r="D354" i="74"/>
  <c r="D333" i="74"/>
  <c r="D334" i="74"/>
  <c r="D335" i="74"/>
  <c r="D336" i="74"/>
  <c r="D337" i="74"/>
  <c r="D338" i="74"/>
  <c r="D339" i="74"/>
  <c r="D340" i="74"/>
  <c r="D341" i="74"/>
  <c r="D342" i="74"/>
  <c r="D343" i="74"/>
  <c r="D344" i="74"/>
  <c r="D345" i="74"/>
  <c r="D346" i="74"/>
  <c r="D347" i="74"/>
  <c r="D348" i="74"/>
  <c r="D349" i="74"/>
  <c r="D350" i="74"/>
  <c r="D351" i="74"/>
  <c r="D352" i="74"/>
  <c r="D353" i="74"/>
  <c r="D332" i="74"/>
  <c r="D311" i="74"/>
  <c r="D312" i="74"/>
  <c r="D313" i="74"/>
  <c r="D314" i="74"/>
  <c r="D315" i="74"/>
  <c r="D316" i="74"/>
  <c r="D317" i="74"/>
  <c r="D318" i="74"/>
  <c r="D319" i="74"/>
  <c r="D320" i="74"/>
  <c r="D321" i="74"/>
  <c r="D322" i="74"/>
  <c r="D323" i="74"/>
  <c r="D324" i="74"/>
  <c r="D325" i="74"/>
  <c r="D326" i="74"/>
  <c r="D327" i="74"/>
  <c r="D328" i="74"/>
  <c r="D329" i="74"/>
  <c r="D330" i="74"/>
  <c r="D331" i="74"/>
  <c r="D310" i="74"/>
  <c r="D289" i="74"/>
  <c r="D290" i="74"/>
  <c r="D291" i="74"/>
  <c r="D292" i="74"/>
  <c r="D293" i="74"/>
  <c r="D294" i="74"/>
  <c r="D295" i="74"/>
  <c r="D296" i="74"/>
  <c r="D297" i="74"/>
  <c r="D298" i="74"/>
  <c r="D299" i="74"/>
  <c r="D300" i="74"/>
  <c r="D301" i="74"/>
  <c r="D302" i="74"/>
  <c r="D303" i="74"/>
  <c r="D304" i="74"/>
  <c r="D305" i="74"/>
  <c r="D306" i="74"/>
  <c r="D307" i="74"/>
  <c r="D308" i="74"/>
  <c r="D309" i="74"/>
  <c r="D288" i="74"/>
  <c r="D267" i="74"/>
  <c r="D268" i="74"/>
  <c r="D269" i="74"/>
  <c r="D270" i="74"/>
  <c r="D271" i="74"/>
  <c r="D272" i="74"/>
  <c r="D273" i="74"/>
  <c r="D274" i="74"/>
  <c r="D275" i="74"/>
  <c r="D276" i="74"/>
  <c r="D277" i="74"/>
  <c r="D278" i="74"/>
  <c r="D279" i="74"/>
  <c r="D280" i="74"/>
  <c r="D281" i="74"/>
  <c r="D282" i="74"/>
  <c r="D283" i="74"/>
  <c r="D284" i="74"/>
  <c r="D285" i="74"/>
  <c r="D286" i="74"/>
  <c r="D287" i="74"/>
  <c r="D266" i="74"/>
  <c r="D245" i="74"/>
  <c r="D246" i="74"/>
  <c r="D247" i="74"/>
  <c r="D248" i="74"/>
  <c r="D249" i="74"/>
  <c r="D250" i="74"/>
  <c r="D251" i="74"/>
  <c r="D252" i="74"/>
  <c r="D253" i="74"/>
  <c r="D254" i="74"/>
  <c r="D255" i="74"/>
  <c r="D256" i="74"/>
  <c r="D257" i="74"/>
  <c r="D258" i="74"/>
  <c r="D259" i="74"/>
  <c r="D260" i="74"/>
  <c r="D261" i="74"/>
  <c r="D262" i="74"/>
  <c r="D263" i="74"/>
  <c r="D264" i="74"/>
  <c r="D265" i="74"/>
  <c r="D244" i="74"/>
  <c r="D223" i="74"/>
  <c r="D224" i="74"/>
  <c r="D225" i="74"/>
  <c r="D226" i="74"/>
  <c r="D227" i="74"/>
  <c r="D228" i="74"/>
  <c r="D229" i="74"/>
  <c r="D230" i="74"/>
  <c r="D231" i="74"/>
  <c r="D232" i="74"/>
  <c r="D233" i="74"/>
  <c r="D234" i="74"/>
  <c r="D235" i="74"/>
  <c r="D236" i="74"/>
  <c r="D237" i="74"/>
  <c r="D238" i="74"/>
  <c r="D239" i="74"/>
  <c r="D240" i="74"/>
  <c r="D241" i="74"/>
  <c r="D242" i="74"/>
  <c r="D243" i="74"/>
  <c r="D222" i="74"/>
  <c r="D201" i="74"/>
  <c r="D202" i="74"/>
  <c r="D203" i="74"/>
  <c r="D204" i="74"/>
  <c r="D205" i="74"/>
  <c r="D206" i="74"/>
  <c r="D207" i="74"/>
  <c r="D208" i="74"/>
  <c r="D209" i="74"/>
  <c r="D210" i="74"/>
  <c r="D211" i="74"/>
  <c r="D212" i="74"/>
  <c r="D213" i="74"/>
  <c r="D214" i="74"/>
  <c r="D215" i="74"/>
  <c r="D216" i="74"/>
  <c r="D217" i="74"/>
  <c r="D218" i="74"/>
  <c r="D219" i="74"/>
  <c r="D220" i="74"/>
  <c r="D221" i="74"/>
  <c r="D200" i="74"/>
  <c r="D179" i="74"/>
  <c r="D180" i="74"/>
  <c r="D181" i="74"/>
  <c r="D182" i="74"/>
  <c r="D183" i="74"/>
  <c r="D184" i="74"/>
  <c r="D185" i="74"/>
  <c r="D186" i="74"/>
  <c r="D187" i="74"/>
  <c r="D188" i="74"/>
  <c r="D189" i="74"/>
  <c r="D190" i="74"/>
  <c r="D191" i="74"/>
  <c r="D192" i="74"/>
  <c r="D193" i="74"/>
  <c r="D194" i="74"/>
  <c r="D195" i="74"/>
  <c r="D196" i="74"/>
  <c r="D197" i="74"/>
  <c r="D198" i="74"/>
  <c r="D199" i="74"/>
  <c r="D178" i="74"/>
  <c r="D157" i="74"/>
  <c r="D158" i="74"/>
  <c r="D159" i="74"/>
  <c r="D160" i="74"/>
  <c r="D161" i="74"/>
  <c r="D162" i="74"/>
  <c r="D163" i="74"/>
  <c r="D164" i="74"/>
  <c r="D165" i="74"/>
  <c r="D166" i="74"/>
  <c r="D167" i="74"/>
  <c r="D168" i="74"/>
  <c r="D169" i="74"/>
  <c r="D170" i="74"/>
  <c r="D171" i="74"/>
  <c r="D172" i="74"/>
  <c r="D173" i="74"/>
  <c r="D174" i="74"/>
  <c r="D175" i="74"/>
  <c r="D176" i="74"/>
  <c r="D177" i="74"/>
  <c r="D156" i="74"/>
  <c r="D135" i="74"/>
  <c r="D136" i="74"/>
  <c r="D137" i="74"/>
  <c r="D138" i="74"/>
  <c r="D139" i="74"/>
  <c r="D140" i="74"/>
  <c r="D141" i="74"/>
  <c r="D142" i="74"/>
  <c r="D143" i="74"/>
  <c r="D144" i="74"/>
  <c r="D145" i="74"/>
  <c r="D146" i="74"/>
  <c r="D147" i="74"/>
  <c r="D148" i="74"/>
  <c r="D149" i="74"/>
  <c r="D150" i="74"/>
  <c r="D151" i="74"/>
  <c r="D152" i="74"/>
  <c r="D153" i="74"/>
  <c r="D154" i="74"/>
  <c r="D155" i="74"/>
  <c r="D134" i="74"/>
  <c r="D113" i="74"/>
  <c r="D114" i="74"/>
  <c r="D115" i="74"/>
  <c r="D116" i="74"/>
  <c r="D117" i="74"/>
  <c r="D118" i="74"/>
  <c r="D119" i="74"/>
  <c r="D120" i="74"/>
  <c r="D121" i="74"/>
  <c r="D122" i="74"/>
  <c r="D123" i="74"/>
  <c r="D124" i="74"/>
  <c r="D125" i="74"/>
  <c r="D126" i="74"/>
  <c r="D127" i="74"/>
  <c r="D128" i="74"/>
  <c r="D129" i="74"/>
  <c r="D130" i="74"/>
  <c r="D131" i="74"/>
  <c r="D132" i="74"/>
  <c r="D133" i="74"/>
  <c r="D112" i="74"/>
  <c r="D91" i="74"/>
  <c r="D92" i="74"/>
  <c r="D93" i="74"/>
  <c r="D94" i="74"/>
  <c r="D95" i="74"/>
  <c r="D96" i="74"/>
  <c r="D97" i="74"/>
  <c r="D98" i="74"/>
  <c r="D99" i="74"/>
  <c r="D100" i="74"/>
  <c r="D101" i="74"/>
  <c r="D102" i="74"/>
  <c r="D103" i="74"/>
  <c r="D104" i="74"/>
  <c r="D105" i="74"/>
  <c r="D106" i="74"/>
  <c r="D107" i="74"/>
  <c r="D108" i="74"/>
  <c r="D109" i="74"/>
  <c r="D110" i="74"/>
  <c r="D111" i="74"/>
  <c r="D90" i="74"/>
  <c r="D69" i="74"/>
  <c r="D70" i="74"/>
  <c r="D71" i="74"/>
  <c r="D72" i="74"/>
  <c r="D73" i="74"/>
  <c r="D74" i="74"/>
  <c r="D75" i="74"/>
  <c r="D76" i="74"/>
  <c r="D77" i="74"/>
  <c r="D78" i="74"/>
  <c r="D79" i="74"/>
  <c r="D80" i="74"/>
  <c r="D81" i="74"/>
  <c r="D82" i="74"/>
  <c r="D83" i="74"/>
  <c r="D84" i="74"/>
  <c r="D85" i="74"/>
  <c r="D86" i="74"/>
  <c r="D87" i="74"/>
  <c r="D88" i="74"/>
  <c r="D89" i="74"/>
  <c r="D68" i="74"/>
  <c r="D47" i="74"/>
  <c r="D48" i="74"/>
  <c r="D49" i="74"/>
  <c r="D50" i="74"/>
  <c r="D51" i="74"/>
  <c r="D52" i="74"/>
  <c r="D53" i="74"/>
  <c r="D54" i="74"/>
  <c r="D55" i="74"/>
  <c r="D56" i="74"/>
  <c r="D57" i="74"/>
  <c r="D58" i="74"/>
  <c r="D59" i="74"/>
  <c r="D60" i="74"/>
  <c r="D61" i="74"/>
  <c r="D62" i="74"/>
  <c r="D63" i="74"/>
  <c r="D64" i="74"/>
  <c r="D65" i="74"/>
  <c r="D66" i="74"/>
  <c r="D67" i="74"/>
  <c r="D46" i="74"/>
  <c r="D25" i="74"/>
  <c r="D26" i="74"/>
  <c r="D27" i="74"/>
  <c r="D28" i="74"/>
  <c r="D29" i="74"/>
  <c r="D30" i="74"/>
  <c r="D31" i="74"/>
  <c r="D32" i="74"/>
  <c r="D33" i="74"/>
  <c r="D34" i="74"/>
  <c r="D35" i="74"/>
  <c r="D36" i="74"/>
  <c r="D37" i="74"/>
  <c r="D38" i="74"/>
  <c r="D39" i="74"/>
  <c r="D40" i="74"/>
  <c r="D41" i="74"/>
  <c r="D42" i="74"/>
  <c r="D43" i="74"/>
  <c r="D44" i="74"/>
  <c r="D45" i="74"/>
  <c r="D24" i="74"/>
  <c r="D3" i="74"/>
  <c r="D4" i="74"/>
  <c r="D5" i="74"/>
  <c r="D6" i="74"/>
  <c r="D7" i="74"/>
  <c r="D8" i="74"/>
  <c r="D9" i="74"/>
  <c r="D10" i="74"/>
  <c r="D11" i="74"/>
  <c r="D12" i="74"/>
  <c r="D13" i="74"/>
  <c r="D14" i="74"/>
  <c r="D15" i="74"/>
  <c r="D16" i="74"/>
  <c r="D17" i="74"/>
  <c r="D18" i="74"/>
  <c r="D19" i="74"/>
  <c r="D20" i="74"/>
  <c r="D21" i="74"/>
  <c r="D22" i="74"/>
  <c r="D23" i="74"/>
  <c r="D2" i="74"/>
  <c r="C1081" i="74"/>
  <c r="C1082" i="74"/>
  <c r="C1083" i="74"/>
  <c r="C1084" i="74"/>
  <c r="C1085" i="74"/>
  <c r="C1086" i="74"/>
  <c r="C1087" i="74"/>
  <c r="C1088" i="74"/>
  <c r="C1089" i="74"/>
  <c r="C1090" i="74"/>
  <c r="C1091" i="74"/>
  <c r="C1092" i="74"/>
  <c r="C1093" i="74"/>
  <c r="C1094" i="74"/>
  <c r="C1095" i="74"/>
  <c r="C1096" i="74"/>
  <c r="C1097" i="74"/>
  <c r="C1098" i="74"/>
  <c r="C1099" i="74"/>
  <c r="C1100" i="74"/>
  <c r="C1101" i="74"/>
  <c r="C1080" i="74"/>
  <c r="C1059" i="74"/>
  <c r="C1060" i="74"/>
  <c r="C1061" i="74"/>
  <c r="C1062" i="74"/>
  <c r="C1063" i="74"/>
  <c r="C1064" i="74"/>
  <c r="C1065" i="74"/>
  <c r="C1066" i="74"/>
  <c r="C1067" i="74"/>
  <c r="C1068" i="74"/>
  <c r="C1069" i="74"/>
  <c r="C1070" i="74"/>
  <c r="C1071" i="74"/>
  <c r="C1072" i="74"/>
  <c r="C1073" i="74"/>
  <c r="C1074" i="74"/>
  <c r="C1075" i="74"/>
  <c r="C1076" i="74"/>
  <c r="C1077" i="74"/>
  <c r="C1078" i="74"/>
  <c r="C1079" i="74"/>
  <c r="C1058" i="74"/>
  <c r="C1037" i="74"/>
  <c r="C1038" i="74"/>
  <c r="C1039" i="74"/>
  <c r="C1040" i="74"/>
  <c r="C1041" i="74"/>
  <c r="C1042" i="74"/>
  <c r="C1043" i="74"/>
  <c r="C1044" i="74"/>
  <c r="C1045" i="74"/>
  <c r="C1046" i="74"/>
  <c r="C1047" i="74"/>
  <c r="C1048" i="74"/>
  <c r="C1049" i="74"/>
  <c r="C1050" i="74"/>
  <c r="C1051" i="74"/>
  <c r="C1052" i="74"/>
  <c r="C1053" i="74"/>
  <c r="C1054" i="74"/>
  <c r="C1055" i="74"/>
  <c r="C1056" i="74"/>
  <c r="C1057" i="74"/>
  <c r="C1036" i="74"/>
  <c r="C1015" i="74"/>
  <c r="C1016" i="74"/>
  <c r="C1017" i="74"/>
  <c r="C1018" i="74"/>
  <c r="C1019" i="74"/>
  <c r="C1020" i="74"/>
  <c r="C1021" i="74"/>
  <c r="C1022" i="74"/>
  <c r="C1023" i="74"/>
  <c r="C1024" i="74"/>
  <c r="C1025" i="74"/>
  <c r="C1026" i="74"/>
  <c r="C1027" i="74"/>
  <c r="C1028" i="74"/>
  <c r="C1029" i="74"/>
  <c r="C1030" i="74"/>
  <c r="C1031" i="74"/>
  <c r="C1032" i="74"/>
  <c r="C1033" i="74"/>
  <c r="C1034" i="74"/>
  <c r="C1035" i="74"/>
  <c r="C1014" i="74"/>
  <c r="C993" i="74"/>
  <c r="C994" i="74"/>
  <c r="C995" i="74"/>
  <c r="C996" i="74"/>
  <c r="C997" i="74"/>
  <c r="C998" i="74"/>
  <c r="C999" i="74"/>
  <c r="C1000" i="74"/>
  <c r="C1001" i="74"/>
  <c r="C1002" i="74"/>
  <c r="C1003" i="74"/>
  <c r="C1004" i="74"/>
  <c r="C1005" i="74"/>
  <c r="C1006" i="74"/>
  <c r="C1007" i="74"/>
  <c r="C1008" i="74"/>
  <c r="C1009" i="74"/>
  <c r="C1010" i="74"/>
  <c r="C1011" i="74"/>
  <c r="C1012" i="74"/>
  <c r="C1013" i="74"/>
  <c r="C992" i="74"/>
  <c r="C971" i="74"/>
  <c r="C972" i="74"/>
  <c r="C973" i="74"/>
  <c r="C974" i="74"/>
  <c r="C975" i="74"/>
  <c r="C976" i="74"/>
  <c r="C977" i="74"/>
  <c r="C978" i="74"/>
  <c r="C979" i="74"/>
  <c r="C980" i="74"/>
  <c r="C981" i="74"/>
  <c r="C982" i="74"/>
  <c r="C983" i="74"/>
  <c r="C984" i="74"/>
  <c r="C985" i="74"/>
  <c r="C986" i="74"/>
  <c r="C987" i="74"/>
  <c r="C988" i="74"/>
  <c r="C989" i="74"/>
  <c r="C990" i="74"/>
  <c r="C991" i="74"/>
  <c r="C970" i="74"/>
  <c r="C949" i="74"/>
  <c r="C950" i="74"/>
  <c r="C951" i="74"/>
  <c r="C952" i="74"/>
  <c r="C953" i="74"/>
  <c r="C954" i="74"/>
  <c r="C955" i="74"/>
  <c r="C956" i="74"/>
  <c r="C957" i="74"/>
  <c r="C958" i="74"/>
  <c r="C959" i="74"/>
  <c r="C960" i="74"/>
  <c r="C961" i="74"/>
  <c r="C962" i="74"/>
  <c r="C963" i="74"/>
  <c r="C964" i="74"/>
  <c r="C965" i="74"/>
  <c r="C966" i="74"/>
  <c r="C967" i="74"/>
  <c r="C968" i="74"/>
  <c r="C969" i="74"/>
  <c r="C948" i="74"/>
  <c r="C927" i="74"/>
  <c r="C928" i="74"/>
  <c r="C929" i="74"/>
  <c r="C930" i="74"/>
  <c r="C931" i="74"/>
  <c r="C932" i="74"/>
  <c r="C933" i="74"/>
  <c r="C934" i="74"/>
  <c r="C935" i="74"/>
  <c r="C936" i="74"/>
  <c r="C937" i="74"/>
  <c r="C938" i="74"/>
  <c r="C939" i="74"/>
  <c r="C940" i="74"/>
  <c r="C941" i="74"/>
  <c r="C942" i="74"/>
  <c r="C943" i="74"/>
  <c r="C944" i="74"/>
  <c r="C945" i="74"/>
  <c r="C946" i="74"/>
  <c r="C947" i="74"/>
  <c r="C926" i="74"/>
  <c r="C905" i="74"/>
  <c r="C906" i="74"/>
  <c r="C907" i="74"/>
  <c r="C908" i="74"/>
  <c r="C909" i="74"/>
  <c r="C910" i="74"/>
  <c r="C911" i="74"/>
  <c r="C912" i="74"/>
  <c r="C913" i="74"/>
  <c r="C914" i="74"/>
  <c r="C915" i="74"/>
  <c r="C916" i="74"/>
  <c r="C917" i="74"/>
  <c r="C918" i="74"/>
  <c r="C919" i="74"/>
  <c r="C920" i="74"/>
  <c r="C921" i="74"/>
  <c r="C922" i="74"/>
  <c r="C923" i="74"/>
  <c r="C924" i="74"/>
  <c r="C925" i="74"/>
  <c r="C904" i="74"/>
  <c r="C883" i="74"/>
  <c r="C884" i="74"/>
  <c r="C885" i="74"/>
  <c r="C886" i="74"/>
  <c r="C887" i="74"/>
  <c r="C888" i="74"/>
  <c r="C889" i="74"/>
  <c r="C890" i="74"/>
  <c r="C891" i="74"/>
  <c r="C892" i="74"/>
  <c r="C893" i="74"/>
  <c r="C894" i="74"/>
  <c r="C895" i="74"/>
  <c r="C896" i="74"/>
  <c r="C897" i="74"/>
  <c r="C898" i="74"/>
  <c r="C899" i="74"/>
  <c r="C900" i="74"/>
  <c r="C901" i="74"/>
  <c r="C902" i="74"/>
  <c r="C903" i="74"/>
  <c r="C882" i="74"/>
  <c r="C861" i="74"/>
  <c r="C862" i="74"/>
  <c r="C863" i="74"/>
  <c r="C864" i="74"/>
  <c r="C865" i="74"/>
  <c r="C866" i="74"/>
  <c r="C867" i="74"/>
  <c r="C868" i="74"/>
  <c r="C869" i="74"/>
  <c r="C870" i="74"/>
  <c r="C871" i="74"/>
  <c r="C872" i="74"/>
  <c r="C873" i="74"/>
  <c r="C874" i="74"/>
  <c r="C875" i="74"/>
  <c r="C876" i="74"/>
  <c r="C877" i="74"/>
  <c r="C878" i="74"/>
  <c r="C879" i="74"/>
  <c r="C880" i="74"/>
  <c r="C881" i="74"/>
  <c r="C860" i="74"/>
  <c r="C839" i="74"/>
  <c r="C840" i="74"/>
  <c r="C841" i="74"/>
  <c r="C842" i="74"/>
  <c r="C843" i="74"/>
  <c r="C844" i="74"/>
  <c r="C845" i="74"/>
  <c r="C846" i="74"/>
  <c r="C847" i="74"/>
  <c r="C848" i="74"/>
  <c r="C849" i="74"/>
  <c r="C850" i="74"/>
  <c r="C851" i="74"/>
  <c r="C852" i="74"/>
  <c r="C853" i="74"/>
  <c r="C854" i="74"/>
  <c r="C855" i="74"/>
  <c r="C856" i="74"/>
  <c r="C857" i="74"/>
  <c r="C858" i="74"/>
  <c r="C859" i="74"/>
  <c r="C838" i="74"/>
  <c r="C817" i="74"/>
  <c r="C818" i="74"/>
  <c r="C819" i="74"/>
  <c r="C820" i="74"/>
  <c r="C821" i="74"/>
  <c r="C822" i="74"/>
  <c r="C823" i="74"/>
  <c r="C824" i="74"/>
  <c r="C825" i="74"/>
  <c r="C826" i="74"/>
  <c r="C827" i="74"/>
  <c r="C828" i="74"/>
  <c r="C829" i="74"/>
  <c r="C830" i="74"/>
  <c r="C831" i="74"/>
  <c r="C832" i="74"/>
  <c r="C833" i="74"/>
  <c r="C834" i="74"/>
  <c r="C835" i="74"/>
  <c r="C836" i="74"/>
  <c r="C837" i="74"/>
  <c r="C816" i="74"/>
  <c r="C795" i="74"/>
  <c r="C796" i="74"/>
  <c r="C797" i="74"/>
  <c r="C798" i="74"/>
  <c r="C799" i="74"/>
  <c r="C800" i="74"/>
  <c r="C801" i="74"/>
  <c r="C802" i="74"/>
  <c r="C803" i="74"/>
  <c r="C804" i="74"/>
  <c r="C805" i="74"/>
  <c r="C806" i="74"/>
  <c r="C807" i="74"/>
  <c r="C808" i="74"/>
  <c r="C809" i="74"/>
  <c r="C810" i="74"/>
  <c r="C811" i="74"/>
  <c r="C812" i="74"/>
  <c r="C813" i="74"/>
  <c r="C814" i="74"/>
  <c r="C815" i="74"/>
  <c r="C794" i="74"/>
  <c r="C773" i="74"/>
  <c r="C774" i="74"/>
  <c r="C775" i="74"/>
  <c r="C776" i="74"/>
  <c r="C777" i="74"/>
  <c r="C778" i="74"/>
  <c r="C779" i="74"/>
  <c r="C780" i="74"/>
  <c r="C781" i="74"/>
  <c r="C782" i="74"/>
  <c r="C783" i="74"/>
  <c r="C784" i="74"/>
  <c r="C785" i="74"/>
  <c r="C786" i="74"/>
  <c r="C787" i="74"/>
  <c r="C788" i="74"/>
  <c r="C789" i="74"/>
  <c r="C790" i="74"/>
  <c r="C791" i="74"/>
  <c r="C792" i="74"/>
  <c r="C793" i="74"/>
  <c r="C772" i="74"/>
  <c r="C751" i="74"/>
  <c r="C752" i="74"/>
  <c r="C753" i="74"/>
  <c r="C754" i="74"/>
  <c r="C755" i="74"/>
  <c r="C756" i="74"/>
  <c r="C757" i="74"/>
  <c r="C758" i="74"/>
  <c r="C759" i="74"/>
  <c r="C760" i="74"/>
  <c r="C761" i="74"/>
  <c r="C762" i="74"/>
  <c r="C763" i="74"/>
  <c r="C764" i="74"/>
  <c r="C765" i="74"/>
  <c r="C766" i="74"/>
  <c r="C767" i="74"/>
  <c r="C768" i="74"/>
  <c r="C769" i="74"/>
  <c r="C770" i="74"/>
  <c r="C771" i="74"/>
  <c r="C750" i="74"/>
  <c r="C729" i="74"/>
  <c r="C730" i="74"/>
  <c r="C731" i="74"/>
  <c r="C732" i="74"/>
  <c r="C733" i="74"/>
  <c r="C734" i="74"/>
  <c r="C735" i="74"/>
  <c r="C736" i="74"/>
  <c r="C737" i="74"/>
  <c r="C738" i="74"/>
  <c r="C739" i="74"/>
  <c r="C740" i="74"/>
  <c r="C741" i="74"/>
  <c r="C742" i="74"/>
  <c r="C743" i="74"/>
  <c r="C744" i="74"/>
  <c r="C745" i="74"/>
  <c r="C746" i="74"/>
  <c r="C747" i="74"/>
  <c r="C748" i="74"/>
  <c r="C749" i="74"/>
  <c r="C728" i="74"/>
  <c r="C707" i="74"/>
  <c r="C708" i="74"/>
  <c r="C709" i="74"/>
  <c r="C710" i="74"/>
  <c r="C711" i="74"/>
  <c r="C712" i="74"/>
  <c r="C713" i="74"/>
  <c r="C714" i="74"/>
  <c r="C715" i="74"/>
  <c r="C716" i="74"/>
  <c r="C717" i="74"/>
  <c r="C718" i="74"/>
  <c r="C719" i="74"/>
  <c r="C720" i="74"/>
  <c r="C721" i="74"/>
  <c r="C722" i="74"/>
  <c r="C723" i="74"/>
  <c r="C724" i="74"/>
  <c r="C725" i="74"/>
  <c r="C726" i="74"/>
  <c r="C727" i="74"/>
  <c r="C706" i="74"/>
  <c r="C685" i="74"/>
  <c r="C686" i="74"/>
  <c r="C687" i="74"/>
  <c r="C688" i="74"/>
  <c r="C689" i="74"/>
  <c r="C690" i="74"/>
  <c r="C691" i="74"/>
  <c r="C692" i="74"/>
  <c r="C693" i="74"/>
  <c r="C694" i="74"/>
  <c r="C695" i="74"/>
  <c r="C696" i="74"/>
  <c r="C697" i="74"/>
  <c r="C698" i="74"/>
  <c r="C699" i="74"/>
  <c r="C700" i="74"/>
  <c r="C701" i="74"/>
  <c r="C702" i="74"/>
  <c r="C703" i="74"/>
  <c r="C704" i="74"/>
  <c r="C705" i="74"/>
  <c r="C684" i="74"/>
  <c r="C663" i="74"/>
  <c r="C664" i="74"/>
  <c r="C665" i="74"/>
  <c r="C666" i="74"/>
  <c r="C667" i="74"/>
  <c r="C668" i="74"/>
  <c r="C669" i="74"/>
  <c r="C670" i="74"/>
  <c r="C671" i="74"/>
  <c r="C672" i="74"/>
  <c r="C673" i="74"/>
  <c r="C674" i="74"/>
  <c r="C675" i="74"/>
  <c r="C676" i="74"/>
  <c r="C677" i="74"/>
  <c r="C678" i="74"/>
  <c r="C679" i="74"/>
  <c r="C680" i="74"/>
  <c r="C681" i="74"/>
  <c r="C682" i="74"/>
  <c r="C683" i="74"/>
  <c r="C662" i="74"/>
  <c r="C641" i="74"/>
  <c r="C642" i="74"/>
  <c r="C643" i="74"/>
  <c r="C644" i="74"/>
  <c r="C645" i="74"/>
  <c r="C646" i="74"/>
  <c r="C647" i="74"/>
  <c r="C648" i="74"/>
  <c r="C649" i="74"/>
  <c r="C650" i="74"/>
  <c r="C651" i="74"/>
  <c r="C652" i="74"/>
  <c r="C653" i="74"/>
  <c r="C654" i="74"/>
  <c r="C655" i="74"/>
  <c r="C656" i="74"/>
  <c r="C657" i="74"/>
  <c r="C658" i="74"/>
  <c r="C659" i="74"/>
  <c r="C660" i="74"/>
  <c r="C661" i="74"/>
  <c r="C640" i="74"/>
  <c r="C619" i="74"/>
  <c r="C620" i="74"/>
  <c r="C621" i="74"/>
  <c r="C622" i="74"/>
  <c r="C623" i="74"/>
  <c r="C624" i="74"/>
  <c r="C625" i="74"/>
  <c r="C626" i="74"/>
  <c r="C627" i="74"/>
  <c r="C628" i="74"/>
  <c r="C629" i="74"/>
  <c r="C630" i="74"/>
  <c r="C631" i="74"/>
  <c r="C632" i="74"/>
  <c r="C633" i="74"/>
  <c r="C634" i="74"/>
  <c r="C635" i="74"/>
  <c r="C636" i="74"/>
  <c r="C637" i="74"/>
  <c r="C638" i="74"/>
  <c r="C639" i="74"/>
  <c r="C618" i="74"/>
  <c r="C597" i="74"/>
  <c r="C598" i="74"/>
  <c r="C599" i="74"/>
  <c r="C600" i="74"/>
  <c r="C601" i="74"/>
  <c r="C602" i="74"/>
  <c r="C603" i="74"/>
  <c r="C604" i="74"/>
  <c r="C605" i="74"/>
  <c r="C606" i="74"/>
  <c r="C607" i="74"/>
  <c r="C608" i="74"/>
  <c r="C609" i="74"/>
  <c r="C610" i="74"/>
  <c r="C611" i="74"/>
  <c r="C612" i="74"/>
  <c r="C613" i="74"/>
  <c r="C614" i="74"/>
  <c r="C615" i="74"/>
  <c r="C616" i="74"/>
  <c r="C617" i="74"/>
  <c r="C596" i="74"/>
  <c r="C575" i="74"/>
  <c r="C576" i="74"/>
  <c r="C577" i="74"/>
  <c r="C578" i="74"/>
  <c r="C579" i="74"/>
  <c r="C580" i="74"/>
  <c r="C581" i="74"/>
  <c r="C582" i="74"/>
  <c r="C583" i="74"/>
  <c r="C584" i="74"/>
  <c r="C585" i="74"/>
  <c r="C586" i="74"/>
  <c r="C587" i="74"/>
  <c r="C588" i="74"/>
  <c r="C589" i="74"/>
  <c r="C590" i="74"/>
  <c r="C591" i="74"/>
  <c r="C592" i="74"/>
  <c r="C593" i="74"/>
  <c r="C594" i="74"/>
  <c r="C595" i="74"/>
  <c r="C574" i="74"/>
  <c r="C553" i="74"/>
  <c r="C554" i="74"/>
  <c r="C555" i="74"/>
  <c r="C556" i="74"/>
  <c r="C557" i="74"/>
  <c r="C558" i="74"/>
  <c r="C559" i="74"/>
  <c r="C560" i="74"/>
  <c r="C561" i="74"/>
  <c r="C562" i="74"/>
  <c r="C563" i="74"/>
  <c r="C564" i="74"/>
  <c r="C565" i="74"/>
  <c r="C566" i="74"/>
  <c r="C567" i="74"/>
  <c r="C568" i="74"/>
  <c r="C569" i="74"/>
  <c r="C570" i="74"/>
  <c r="C571" i="74"/>
  <c r="C572" i="74"/>
  <c r="C573" i="74"/>
  <c r="C552" i="74"/>
  <c r="C531" i="74"/>
  <c r="C532" i="74"/>
  <c r="C533" i="74"/>
  <c r="C534" i="74"/>
  <c r="C535" i="74"/>
  <c r="C536" i="74"/>
  <c r="C537" i="74"/>
  <c r="C538" i="74"/>
  <c r="C539" i="74"/>
  <c r="C540" i="74"/>
  <c r="C541" i="74"/>
  <c r="C542" i="74"/>
  <c r="C543" i="74"/>
  <c r="C544" i="74"/>
  <c r="C545" i="74"/>
  <c r="C546" i="74"/>
  <c r="C547" i="74"/>
  <c r="C548" i="74"/>
  <c r="C549" i="74"/>
  <c r="C550" i="74"/>
  <c r="C551" i="74"/>
  <c r="C530" i="74"/>
  <c r="C509" i="74"/>
  <c r="C510" i="74"/>
  <c r="C511" i="74"/>
  <c r="C512" i="74"/>
  <c r="C513" i="74"/>
  <c r="C514" i="74"/>
  <c r="C515" i="74"/>
  <c r="C516" i="74"/>
  <c r="C517" i="74"/>
  <c r="C518" i="74"/>
  <c r="C519" i="74"/>
  <c r="C520" i="74"/>
  <c r="C521" i="74"/>
  <c r="C522" i="74"/>
  <c r="C523" i="74"/>
  <c r="C524" i="74"/>
  <c r="C525" i="74"/>
  <c r="C526" i="74"/>
  <c r="C527" i="74"/>
  <c r="C528" i="74"/>
  <c r="C529" i="74"/>
  <c r="C508" i="74"/>
  <c r="C487" i="74"/>
  <c r="C488" i="74"/>
  <c r="C489" i="74"/>
  <c r="C490" i="74"/>
  <c r="C491" i="74"/>
  <c r="C492" i="74"/>
  <c r="C493" i="74"/>
  <c r="C494" i="74"/>
  <c r="C495" i="74"/>
  <c r="C496" i="74"/>
  <c r="C497" i="74"/>
  <c r="C498" i="74"/>
  <c r="C499" i="74"/>
  <c r="C500" i="74"/>
  <c r="C501" i="74"/>
  <c r="C502" i="74"/>
  <c r="C503" i="74"/>
  <c r="C504" i="74"/>
  <c r="C505" i="74"/>
  <c r="C506" i="74"/>
  <c r="C507" i="74"/>
  <c r="C486" i="74"/>
  <c r="C465" i="74"/>
  <c r="C466" i="74"/>
  <c r="C467" i="74"/>
  <c r="C468" i="74"/>
  <c r="C469" i="74"/>
  <c r="C470" i="74"/>
  <c r="C471" i="74"/>
  <c r="C472" i="74"/>
  <c r="C473" i="74"/>
  <c r="C474" i="74"/>
  <c r="C475" i="74"/>
  <c r="C476" i="74"/>
  <c r="C477" i="74"/>
  <c r="C478" i="74"/>
  <c r="C479" i="74"/>
  <c r="C480" i="74"/>
  <c r="C481" i="74"/>
  <c r="C482" i="74"/>
  <c r="C483" i="74"/>
  <c r="C484" i="74"/>
  <c r="C485" i="74"/>
  <c r="C464" i="74"/>
  <c r="C443" i="74"/>
  <c r="C444" i="74"/>
  <c r="C445" i="74"/>
  <c r="C446" i="74"/>
  <c r="C447" i="74"/>
  <c r="C448" i="74"/>
  <c r="C449" i="74"/>
  <c r="C450" i="74"/>
  <c r="C451" i="74"/>
  <c r="C452" i="74"/>
  <c r="C453" i="74"/>
  <c r="C454" i="74"/>
  <c r="C455" i="74"/>
  <c r="C456" i="74"/>
  <c r="C457" i="74"/>
  <c r="C458" i="74"/>
  <c r="C459" i="74"/>
  <c r="C460" i="74"/>
  <c r="C461" i="74"/>
  <c r="C462" i="74"/>
  <c r="C463" i="74"/>
  <c r="C442" i="74"/>
  <c r="C421" i="74"/>
  <c r="C422" i="74"/>
  <c r="C423" i="74"/>
  <c r="C424" i="74"/>
  <c r="C425" i="74"/>
  <c r="C426" i="74"/>
  <c r="C427" i="74"/>
  <c r="C428" i="74"/>
  <c r="C429" i="74"/>
  <c r="C430" i="74"/>
  <c r="C431" i="74"/>
  <c r="C432" i="74"/>
  <c r="C433" i="74"/>
  <c r="C434" i="74"/>
  <c r="C435" i="74"/>
  <c r="C436" i="74"/>
  <c r="C437" i="74"/>
  <c r="C438" i="74"/>
  <c r="C439" i="74"/>
  <c r="C440" i="74"/>
  <c r="C441" i="74"/>
  <c r="C420" i="74"/>
  <c r="C399" i="74"/>
  <c r="C400" i="74"/>
  <c r="C401" i="74"/>
  <c r="C402" i="74"/>
  <c r="C403" i="74"/>
  <c r="C404" i="74"/>
  <c r="C405" i="74"/>
  <c r="C406" i="74"/>
  <c r="C407" i="74"/>
  <c r="C408" i="74"/>
  <c r="C409" i="74"/>
  <c r="C410" i="74"/>
  <c r="C411" i="74"/>
  <c r="C412" i="74"/>
  <c r="C413" i="74"/>
  <c r="C414" i="74"/>
  <c r="C415" i="74"/>
  <c r="C416" i="74"/>
  <c r="C417" i="74"/>
  <c r="C418" i="74"/>
  <c r="C419" i="74"/>
  <c r="C398" i="74"/>
  <c r="C377" i="74"/>
  <c r="C378" i="74"/>
  <c r="C379" i="74"/>
  <c r="C380" i="74"/>
  <c r="C381" i="74"/>
  <c r="C382" i="74"/>
  <c r="C383" i="74"/>
  <c r="C384" i="74"/>
  <c r="C385" i="74"/>
  <c r="C386" i="74"/>
  <c r="C387" i="74"/>
  <c r="C388" i="74"/>
  <c r="C389" i="74"/>
  <c r="C390" i="74"/>
  <c r="C391" i="74"/>
  <c r="C392" i="74"/>
  <c r="C393" i="74"/>
  <c r="C394" i="74"/>
  <c r="C395" i="74"/>
  <c r="C396" i="74"/>
  <c r="C397" i="74"/>
  <c r="C376" i="74"/>
  <c r="C355" i="74"/>
  <c r="C356" i="74"/>
  <c r="C357" i="74"/>
  <c r="C358" i="74"/>
  <c r="C359" i="74"/>
  <c r="C360" i="74"/>
  <c r="C361" i="74"/>
  <c r="C362" i="74"/>
  <c r="C363" i="74"/>
  <c r="C364" i="74"/>
  <c r="C365" i="74"/>
  <c r="C366" i="74"/>
  <c r="C367" i="74"/>
  <c r="C368" i="74"/>
  <c r="C369" i="74"/>
  <c r="C370" i="74"/>
  <c r="C371" i="74"/>
  <c r="C372" i="74"/>
  <c r="C373" i="74"/>
  <c r="C374" i="74"/>
  <c r="C375" i="74"/>
  <c r="C354" i="74"/>
  <c r="C333" i="74"/>
  <c r="C334" i="74"/>
  <c r="C335" i="74"/>
  <c r="C336" i="74"/>
  <c r="C337" i="74"/>
  <c r="C338" i="74"/>
  <c r="C339" i="74"/>
  <c r="C340" i="74"/>
  <c r="C341" i="74"/>
  <c r="C342" i="74"/>
  <c r="C343" i="74"/>
  <c r="C344" i="74"/>
  <c r="C345" i="74"/>
  <c r="C346" i="74"/>
  <c r="C347" i="74"/>
  <c r="C348" i="74"/>
  <c r="C349" i="74"/>
  <c r="C350" i="74"/>
  <c r="C351" i="74"/>
  <c r="C352" i="74"/>
  <c r="C353" i="74"/>
  <c r="C332" i="74"/>
  <c r="C311" i="74"/>
  <c r="C312" i="74"/>
  <c r="C313" i="74"/>
  <c r="C314" i="74"/>
  <c r="C315" i="74"/>
  <c r="C316" i="74"/>
  <c r="C317" i="74"/>
  <c r="C318" i="74"/>
  <c r="C319" i="74"/>
  <c r="C320" i="74"/>
  <c r="C321" i="74"/>
  <c r="C322" i="74"/>
  <c r="C323" i="74"/>
  <c r="C324" i="74"/>
  <c r="C325" i="74"/>
  <c r="C326" i="74"/>
  <c r="C327" i="74"/>
  <c r="C328" i="74"/>
  <c r="C329" i="74"/>
  <c r="C330" i="74"/>
  <c r="C331" i="74"/>
  <c r="C310" i="74"/>
  <c r="C289" i="74"/>
  <c r="C290" i="74"/>
  <c r="C291" i="74"/>
  <c r="C292" i="74"/>
  <c r="C293" i="74"/>
  <c r="C294" i="74"/>
  <c r="C295" i="74"/>
  <c r="C296" i="74"/>
  <c r="C297" i="74"/>
  <c r="C298" i="74"/>
  <c r="C299" i="74"/>
  <c r="C300" i="74"/>
  <c r="C301" i="74"/>
  <c r="C302" i="74"/>
  <c r="C303" i="74"/>
  <c r="C304" i="74"/>
  <c r="C305" i="74"/>
  <c r="C306" i="74"/>
  <c r="C307" i="74"/>
  <c r="C308" i="74"/>
  <c r="C309" i="74"/>
  <c r="C288" i="74"/>
  <c r="C267" i="74"/>
  <c r="C268" i="74"/>
  <c r="C269" i="74"/>
  <c r="C270" i="74"/>
  <c r="C271" i="74"/>
  <c r="C272" i="74"/>
  <c r="C273" i="74"/>
  <c r="C274" i="74"/>
  <c r="C275" i="74"/>
  <c r="C276" i="74"/>
  <c r="C277" i="74"/>
  <c r="C278" i="74"/>
  <c r="C279" i="74"/>
  <c r="C280" i="74"/>
  <c r="C281" i="74"/>
  <c r="C282" i="74"/>
  <c r="C283" i="74"/>
  <c r="C284" i="74"/>
  <c r="C285" i="74"/>
  <c r="C286" i="74"/>
  <c r="C287" i="74"/>
  <c r="C266" i="74"/>
  <c r="C245" i="74"/>
  <c r="C246" i="74"/>
  <c r="C247" i="74"/>
  <c r="C248" i="74"/>
  <c r="C249" i="74"/>
  <c r="C250" i="74"/>
  <c r="C251" i="74"/>
  <c r="C252" i="74"/>
  <c r="C253" i="74"/>
  <c r="C254" i="74"/>
  <c r="C255" i="74"/>
  <c r="C256" i="74"/>
  <c r="C257" i="74"/>
  <c r="C258" i="74"/>
  <c r="C259" i="74"/>
  <c r="C260" i="74"/>
  <c r="C261" i="74"/>
  <c r="C262" i="74"/>
  <c r="C263" i="74"/>
  <c r="C264" i="74"/>
  <c r="C265" i="74"/>
  <c r="C244" i="74"/>
  <c r="C223" i="74"/>
  <c r="C224" i="74"/>
  <c r="C225" i="74"/>
  <c r="C226" i="74"/>
  <c r="C227" i="74"/>
  <c r="C228" i="74"/>
  <c r="C229" i="74"/>
  <c r="C230" i="74"/>
  <c r="C231" i="74"/>
  <c r="C232" i="74"/>
  <c r="C233" i="74"/>
  <c r="C234" i="74"/>
  <c r="C235" i="74"/>
  <c r="C236" i="74"/>
  <c r="C237" i="74"/>
  <c r="C238" i="74"/>
  <c r="C239" i="74"/>
  <c r="C240" i="74"/>
  <c r="C241" i="74"/>
  <c r="C242" i="74"/>
  <c r="C243" i="74"/>
  <c r="C222" i="74"/>
  <c r="C201" i="74"/>
  <c r="C202" i="74"/>
  <c r="C203" i="74"/>
  <c r="C204" i="74"/>
  <c r="C205" i="74"/>
  <c r="C206" i="74"/>
  <c r="C207" i="74"/>
  <c r="C208" i="74"/>
  <c r="C209" i="74"/>
  <c r="C210" i="74"/>
  <c r="C211" i="74"/>
  <c r="C212" i="74"/>
  <c r="C213" i="74"/>
  <c r="C214" i="74"/>
  <c r="C215" i="74"/>
  <c r="C216" i="74"/>
  <c r="C217" i="74"/>
  <c r="C218" i="74"/>
  <c r="C219" i="74"/>
  <c r="C220" i="74"/>
  <c r="C221" i="74"/>
  <c r="C200" i="74"/>
  <c r="C179" i="74"/>
  <c r="C180" i="74"/>
  <c r="C181" i="74"/>
  <c r="C182" i="74"/>
  <c r="C183" i="74"/>
  <c r="C184" i="74"/>
  <c r="C185" i="74"/>
  <c r="C186" i="74"/>
  <c r="C187" i="74"/>
  <c r="C188" i="74"/>
  <c r="C189" i="74"/>
  <c r="C190" i="74"/>
  <c r="C191" i="74"/>
  <c r="C192" i="74"/>
  <c r="C193" i="74"/>
  <c r="C194" i="74"/>
  <c r="C195" i="74"/>
  <c r="C196" i="74"/>
  <c r="C197" i="74"/>
  <c r="C198" i="74"/>
  <c r="C199" i="74"/>
  <c r="C178" i="74"/>
  <c r="C157" i="74"/>
  <c r="C158" i="74"/>
  <c r="C159" i="74"/>
  <c r="C160" i="74"/>
  <c r="C161" i="74"/>
  <c r="C162" i="74"/>
  <c r="C163" i="74"/>
  <c r="C164" i="74"/>
  <c r="C165" i="74"/>
  <c r="C166" i="74"/>
  <c r="C167" i="74"/>
  <c r="C168" i="74"/>
  <c r="C169" i="74"/>
  <c r="C170" i="74"/>
  <c r="C171" i="74"/>
  <c r="C172" i="74"/>
  <c r="C173" i="74"/>
  <c r="C174" i="74"/>
  <c r="C175" i="74"/>
  <c r="C176" i="74"/>
  <c r="C177" i="74"/>
  <c r="C156" i="74"/>
  <c r="C135" i="74"/>
  <c r="C136" i="74"/>
  <c r="C137" i="74"/>
  <c r="C138" i="74"/>
  <c r="C139" i="74"/>
  <c r="C140" i="74"/>
  <c r="C141" i="74"/>
  <c r="C142" i="74"/>
  <c r="C143" i="74"/>
  <c r="C144" i="74"/>
  <c r="C145" i="74"/>
  <c r="C146" i="74"/>
  <c r="C147" i="74"/>
  <c r="C148" i="74"/>
  <c r="C149" i="74"/>
  <c r="C150" i="74"/>
  <c r="C151" i="74"/>
  <c r="C152" i="74"/>
  <c r="C153" i="74"/>
  <c r="C154" i="74"/>
  <c r="C155" i="74"/>
  <c r="C134" i="74"/>
  <c r="C113" i="74"/>
  <c r="C114" i="74"/>
  <c r="C115" i="74"/>
  <c r="C116" i="74"/>
  <c r="C117" i="74"/>
  <c r="C118" i="74"/>
  <c r="C119" i="74"/>
  <c r="C120" i="74"/>
  <c r="C121" i="74"/>
  <c r="C122" i="74"/>
  <c r="C123" i="74"/>
  <c r="C124" i="74"/>
  <c r="C125" i="74"/>
  <c r="C126" i="74"/>
  <c r="C127" i="74"/>
  <c r="C128" i="74"/>
  <c r="C129" i="74"/>
  <c r="C130" i="74"/>
  <c r="C131" i="74"/>
  <c r="C132" i="74"/>
  <c r="C133" i="74"/>
  <c r="C112" i="74"/>
  <c r="C91" i="74"/>
  <c r="C92" i="74"/>
  <c r="C93" i="74"/>
  <c r="C94" i="74"/>
  <c r="C95" i="74"/>
  <c r="C96" i="74"/>
  <c r="C97" i="74"/>
  <c r="C98" i="74"/>
  <c r="C99" i="74"/>
  <c r="C100" i="74"/>
  <c r="C101" i="74"/>
  <c r="C102" i="74"/>
  <c r="C103" i="74"/>
  <c r="C104" i="74"/>
  <c r="C105" i="74"/>
  <c r="C106" i="74"/>
  <c r="C107" i="74"/>
  <c r="C108" i="74"/>
  <c r="C109" i="74"/>
  <c r="C110" i="74"/>
  <c r="C111" i="74"/>
  <c r="C90" i="74"/>
  <c r="C69" i="74"/>
  <c r="C70" i="74"/>
  <c r="C71" i="74"/>
  <c r="C72" i="74"/>
  <c r="C73" i="74"/>
  <c r="C74" i="74"/>
  <c r="C75" i="74"/>
  <c r="C76" i="74"/>
  <c r="C77" i="74"/>
  <c r="C78" i="74"/>
  <c r="C79" i="74"/>
  <c r="C80" i="74"/>
  <c r="C81" i="74"/>
  <c r="C82" i="74"/>
  <c r="C83" i="74"/>
  <c r="C84" i="74"/>
  <c r="C85" i="74"/>
  <c r="C86" i="74"/>
  <c r="C87" i="74"/>
  <c r="C88" i="74"/>
  <c r="C89" i="74"/>
  <c r="C68" i="74"/>
  <c r="C47" i="74"/>
  <c r="C48" i="74"/>
  <c r="C49" i="74"/>
  <c r="C50" i="74"/>
  <c r="C51" i="74"/>
  <c r="C52" i="74"/>
  <c r="C53" i="74"/>
  <c r="C54" i="74"/>
  <c r="C55" i="74"/>
  <c r="C56" i="74"/>
  <c r="C57" i="74"/>
  <c r="C58" i="74"/>
  <c r="C59" i="74"/>
  <c r="C60" i="74"/>
  <c r="C61" i="74"/>
  <c r="C62" i="74"/>
  <c r="C63" i="74"/>
  <c r="C64" i="74"/>
  <c r="C65" i="74"/>
  <c r="C66" i="74"/>
  <c r="C67" i="74"/>
  <c r="C46" i="74"/>
  <c r="C25" i="74"/>
  <c r="C26" i="74"/>
  <c r="C27" i="74"/>
  <c r="C28" i="74"/>
  <c r="C29" i="74"/>
  <c r="C30" i="74"/>
  <c r="C31" i="74"/>
  <c r="C32" i="74"/>
  <c r="C33" i="74"/>
  <c r="C34" i="74"/>
  <c r="C35" i="74"/>
  <c r="C36" i="74"/>
  <c r="C37" i="74"/>
  <c r="C38" i="74"/>
  <c r="C39" i="74"/>
  <c r="C40" i="74"/>
  <c r="C41" i="74"/>
  <c r="C42" i="74"/>
  <c r="C43" i="74"/>
  <c r="C44" i="74"/>
  <c r="C45" i="74"/>
  <c r="C24" i="74"/>
  <c r="C3" i="74"/>
  <c r="C4" i="74"/>
  <c r="C5" i="74"/>
  <c r="C6" i="74"/>
  <c r="C7" i="74"/>
  <c r="C8" i="74"/>
  <c r="C9" i="74"/>
  <c r="C10" i="74"/>
  <c r="C11" i="74"/>
  <c r="C12" i="74"/>
  <c r="C13" i="74"/>
  <c r="C14" i="74"/>
  <c r="C15" i="74"/>
  <c r="C16" i="74"/>
  <c r="C17" i="74"/>
  <c r="C18" i="74"/>
  <c r="C19" i="74"/>
  <c r="C20" i="74"/>
  <c r="C21" i="74"/>
  <c r="C22" i="74"/>
  <c r="C23" i="74"/>
  <c r="C2" i="74"/>
  <c r="E1081" i="74"/>
  <c r="E1082" i="74"/>
  <c r="E1083" i="74"/>
  <c r="E1084" i="74"/>
  <c r="E1085" i="74"/>
  <c r="E1086" i="74"/>
  <c r="E1087" i="74"/>
  <c r="E1088" i="74"/>
  <c r="E1089" i="74"/>
  <c r="E1090" i="74"/>
  <c r="E1091" i="74"/>
  <c r="E1092" i="74"/>
  <c r="E1093" i="74"/>
  <c r="E1094" i="74"/>
  <c r="E1095" i="74"/>
  <c r="E1096" i="74"/>
  <c r="E1097" i="74"/>
  <c r="E1098" i="74"/>
  <c r="E1099" i="74"/>
  <c r="E1100" i="74"/>
  <c r="E1101" i="74"/>
  <c r="E1080" i="74"/>
  <c r="E1059" i="74"/>
  <c r="E1060" i="74"/>
  <c r="E1061" i="74"/>
  <c r="E1062" i="74"/>
  <c r="E1063" i="74"/>
  <c r="E1064" i="74"/>
  <c r="E1065" i="74"/>
  <c r="E1066" i="74"/>
  <c r="E1067" i="74"/>
  <c r="E1068" i="74"/>
  <c r="E1069" i="74"/>
  <c r="E1070" i="74"/>
  <c r="E1071" i="74"/>
  <c r="E1072" i="74"/>
  <c r="E1073" i="74"/>
  <c r="E1074" i="74"/>
  <c r="E1075" i="74"/>
  <c r="E1076" i="74"/>
  <c r="E1077" i="74"/>
  <c r="E1078" i="74"/>
  <c r="E1079" i="74"/>
  <c r="E1058" i="74"/>
  <c r="E1037" i="74"/>
  <c r="E1038" i="74"/>
  <c r="E1039" i="74"/>
  <c r="E1040" i="74"/>
  <c r="E1041" i="74"/>
  <c r="E1042" i="74"/>
  <c r="E1043" i="74"/>
  <c r="E1044" i="74"/>
  <c r="E1045" i="74"/>
  <c r="E1046" i="74"/>
  <c r="E1047" i="74"/>
  <c r="E1048" i="74"/>
  <c r="E1049" i="74"/>
  <c r="E1050" i="74"/>
  <c r="E1051" i="74"/>
  <c r="E1052" i="74"/>
  <c r="E1053" i="74"/>
  <c r="E1054" i="74"/>
  <c r="E1055" i="74"/>
  <c r="E1056" i="74"/>
  <c r="E1057" i="74"/>
  <c r="E1036" i="74"/>
  <c r="E1015" i="74"/>
  <c r="E1016" i="74"/>
  <c r="E1017" i="74"/>
  <c r="E1018" i="74"/>
  <c r="E1019" i="74"/>
  <c r="E1020" i="74"/>
  <c r="E1021" i="74"/>
  <c r="E1022" i="74"/>
  <c r="E1023" i="74"/>
  <c r="E1024" i="74"/>
  <c r="E1025" i="74"/>
  <c r="E1026" i="74"/>
  <c r="E1027" i="74"/>
  <c r="E1028" i="74"/>
  <c r="E1029" i="74"/>
  <c r="E1030" i="74"/>
  <c r="E1031" i="74"/>
  <c r="E1032" i="74"/>
  <c r="E1033" i="74"/>
  <c r="E1034" i="74"/>
  <c r="E1035" i="74"/>
  <c r="E1014" i="74"/>
  <c r="E993" i="74"/>
  <c r="E994" i="74"/>
  <c r="E995" i="74"/>
  <c r="E996" i="74"/>
  <c r="E997" i="74"/>
  <c r="E998" i="74"/>
  <c r="E999" i="74"/>
  <c r="E1000" i="74"/>
  <c r="E1001" i="74"/>
  <c r="E1002" i="74"/>
  <c r="E1003" i="74"/>
  <c r="E1004" i="74"/>
  <c r="E1005" i="74"/>
  <c r="E1006" i="74"/>
  <c r="E1007" i="74"/>
  <c r="E1008" i="74"/>
  <c r="E1009" i="74"/>
  <c r="E1010" i="74"/>
  <c r="E1011" i="74"/>
  <c r="E1012" i="74"/>
  <c r="E1013" i="74"/>
  <c r="E992" i="74"/>
  <c r="E971" i="74"/>
  <c r="E972" i="74"/>
  <c r="E973" i="74"/>
  <c r="E974" i="74"/>
  <c r="E975" i="74"/>
  <c r="E976" i="74"/>
  <c r="E977" i="74"/>
  <c r="E978" i="74"/>
  <c r="E979" i="74"/>
  <c r="E980" i="74"/>
  <c r="E981" i="74"/>
  <c r="E982" i="74"/>
  <c r="E983" i="74"/>
  <c r="E984" i="74"/>
  <c r="E985" i="74"/>
  <c r="E986" i="74"/>
  <c r="E987" i="74"/>
  <c r="E988" i="74"/>
  <c r="E989" i="74"/>
  <c r="E990" i="74"/>
  <c r="E991" i="74"/>
  <c r="E970" i="74"/>
  <c r="E949" i="74"/>
  <c r="E950" i="74"/>
  <c r="E951" i="74"/>
  <c r="E952" i="74"/>
  <c r="E953" i="74"/>
  <c r="E954" i="74"/>
  <c r="E955" i="74"/>
  <c r="E956" i="74"/>
  <c r="E957" i="74"/>
  <c r="E958" i="74"/>
  <c r="E959" i="74"/>
  <c r="E960" i="74"/>
  <c r="E961" i="74"/>
  <c r="E962" i="74"/>
  <c r="E963" i="74"/>
  <c r="E964" i="74"/>
  <c r="E965" i="74"/>
  <c r="E966" i="74"/>
  <c r="E967" i="74"/>
  <c r="E968" i="74"/>
  <c r="E969" i="74"/>
  <c r="E948" i="74"/>
  <c r="E927" i="74"/>
  <c r="E928" i="74"/>
  <c r="E929" i="74"/>
  <c r="E930" i="74"/>
  <c r="E931" i="74"/>
  <c r="E932" i="74"/>
  <c r="E933" i="74"/>
  <c r="E934" i="74"/>
  <c r="E935" i="74"/>
  <c r="E936" i="74"/>
  <c r="E937" i="74"/>
  <c r="E938" i="74"/>
  <c r="E939" i="74"/>
  <c r="E940" i="74"/>
  <c r="E941" i="74"/>
  <c r="E942" i="74"/>
  <c r="E943" i="74"/>
  <c r="E944" i="74"/>
  <c r="E945" i="74"/>
  <c r="E946" i="74"/>
  <c r="E947" i="74"/>
  <c r="E926" i="74"/>
  <c r="E905" i="74"/>
  <c r="E906" i="74"/>
  <c r="E907" i="74"/>
  <c r="E908" i="74"/>
  <c r="E909" i="74"/>
  <c r="E910" i="74"/>
  <c r="E911" i="74"/>
  <c r="E912" i="74"/>
  <c r="E913" i="74"/>
  <c r="E914" i="74"/>
  <c r="E915" i="74"/>
  <c r="E916" i="74"/>
  <c r="E917" i="74"/>
  <c r="E918" i="74"/>
  <c r="E919" i="74"/>
  <c r="E920" i="74"/>
  <c r="E921" i="74"/>
  <c r="E922" i="74"/>
  <c r="E923" i="74"/>
  <c r="E924" i="74"/>
  <c r="E925" i="74"/>
  <c r="E904" i="74"/>
  <c r="E883" i="74"/>
  <c r="E884" i="74"/>
  <c r="E885" i="74"/>
  <c r="E886" i="74"/>
  <c r="E887" i="74"/>
  <c r="E888" i="74"/>
  <c r="E889" i="74"/>
  <c r="E890" i="74"/>
  <c r="E891" i="74"/>
  <c r="E892" i="74"/>
  <c r="E893" i="74"/>
  <c r="E894" i="74"/>
  <c r="E895" i="74"/>
  <c r="E896" i="74"/>
  <c r="E897" i="74"/>
  <c r="E898" i="74"/>
  <c r="E899" i="74"/>
  <c r="E900" i="74"/>
  <c r="E901" i="74"/>
  <c r="E902" i="74"/>
  <c r="E903" i="74"/>
  <c r="E882" i="74"/>
  <c r="E861" i="74"/>
  <c r="E862" i="74"/>
  <c r="E863" i="74"/>
  <c r="E864" i="74"/>
  <c r="E865" i="74"/>
  <c r="E866" i="74"/>
  <c r="E867" i="74"/>
  <c r="E868" i="74"/>
  <c r="E869" i="74"/>
  <c r="E870" i="74"/>
  <c r="E871" i="74"/>
  <c r="E872" i="74"/>
  <c r="E873" i="74"/>
  <c r="E874" i="74"/>
  <c r="E875" i="74"/>
  <c r="E876" i="74"/>
  <c r="E877" i="74"/>
  <c r="E878" i="74"/>
  <c r="E879" i="74"/>
  <c r="E880" i="74"/>
  <c r="E881" i="74"/>
  <c r="E860" i="74"/>
  <c r="E839" i="74"/>
  <c r="E840" i="74"/>
  <c r="E841" i="74"/>
  <c r="E842" i="74"/>
  <c r="E843" i="74"/>
  <c r="E844" i="74"/>
  <c r="E845" i="74"/>
  <c r="E846" i="74"/>
  <c r="E847" i="74"/>
  <c r="E848" i="74"/>
  <c r="E849" i="74"/>
  <c r="E850" i="74"/>
  <c r="E851" i="74"/>
  <c r="E852" i="74"/>
  <c r="E853" i="74"/>
  <c r="E854" i="74"/>
  <c r="E855" i="74"/>
  <c r="E856" i="74"/>
  <c r="E857" i="74"/>
  <c r="E858" i="74"/>
  <c r="E859" i="74"/>
  <c r="E838" i="74"/>
  <c r="E817" i="74"/>
  <c r="E818" i="74"/>
  <c r="E819" i="74"/>
  <c r="E820" i="74"/>
  <c r="E821" i="74"/>
  <c r="E822" i="74"/>
  <c r="E823" i="74"/>
  <c r="E824" i="74"/>
  <c r="E825" i="74"/>
  <c r="E826" i="74"/>
  <c r="E827" i="74"/>
  <c r="E828" i="74"/>
  <c r="E829" i="74"/>
  <c r="E830" i="74"/>
  <c r="E831" i="74"/>
  <c r="E832" i="74"/>
  <c r="E833" i="74"/>
  <c r="E834" i="74"/>
  <c r="E835" i="74"/>
  <c r="E836" i="74"/>
  <c r="E837" i="74"/>
  <c r="E816" i="74"/>
  <c r="E795" i="74"/>
  <c r="E796" i="74"/>
  <c r="E797" i="74"/>
  <c r="E798" i="74"/>
  <c r="E799" i="74"/>
  <c r="E800" i="74"/>
  <c r="E801" i="74"/>
  <c r="E802" i="74"/>
  <c r="E803" i="74"/>
  <c r="E804" i="74"/>
  <c r="E805" i="74"/>
  <c r="E806" i="74"/>
  <c r="E807" i="74"/>
  <c r="E808" i="74"/>
  <c r="E809" i="74"/>
  <c r="E810" i="74"/>
  <c r="E811" i="74"/>
  <c r="E812" i="74"/>
  <c r="E813" i="74"/>
  <c r="E814" i="74"/>
  <c r="E815" i="74"/>
  <c r="E794" i="74"/>
  <c r="E773" i="74"/>
  <c r="E774" i="74"/>
  <c r="E775" i="74"/>
  <c r="E776" i="74"/>
  <c r="E777" i="74"/>
  <c r="E778" i="74"/>
  <c r="E779" i="74"/>
  <c r="E780" i="74"/>
  <c r="E781" i="74"/>
  <c r="E782" i="74"/>
  <c r="E783" i="74"/>
  <c r="E784" i="74"/>
  <c r="E785" i="74"/>
  <c r="E786" i="74"/>
  <c r="E787" i="74"/>
  <c r="E788" i="74"/>
  <c r="E789" i="74"/>
  <c r="E790" i="74"/>
  <c r="E791" i="74"/>
  <c r="E792" i="74"/>
  <c r="E793" i="74"/>
  <c r="E772" i="74"/>
  <c r="E751" i="74"/>
  <c r="E752" i="74"/>
  <c r="E753" i="74"/>
  <c r="E754" i="74"/>
  <c r="E755" i="74"/>
  <c r="E756" i="74"/>
  <c r="E757" i="74"/>
  <c r="E758" i="74"/>
  <c r="E759" i="74"/>
  <c r="E760" i="74"/>
  <c r="E761" i="74"/>
  <c r="E762" i="74"/>
  <c r="E763" i="74"/>
  <c r="E764" i="74"/>
  <c r="E765" i="74"/>
  <c r="E766" i="74"/>
  <c r="E767" i="74"/>
  <c r="E768" i="74"/>
  <c r="E769" i="74"/>
  <c r="E770" i="74"/>
  <c r="E771" i="74"/>
  <c r="E750" i="74"/>
  <c r="E729" i="74"/>
  <c r="E730" i="74"/>
  <c r="E731" i="74"/>
  <c r="E732" i="74"/>
  <c r="E733" i="74"/>
  <c r="E734" i="74"/>
  <c r="E735" i="74"/>
  <c r="E736" i="74"/>
  <c r="E737" i="74"/>
  <c r="E738" i="74"/>
  <c r="E739" i="74"/>
  <c r="E740" i="74"/>
  <c r="E741" i="74"/>
  <c r="E742" i="74"/>
  <c r="E743" i="74"/>
  <c r="E744" i="74"/>
  <c r="E745" i="74"/>
  <c r="E746" i="74"/>
  <c r="E747" i="74"/>
  <c r="E748" i="74"/>
  <c r="E749" i="74"/>
  <c r="E728" i="74"/>
  <c r="E707" i="74"/>
  <c r="E708" i="74"/>
  <c r="E709" i="74"/>
  <c r="E710" i="74"/>
  <c r="E711" i="74"/>
  <c r="E712" i="74"/>
  <c r="E713" i="74"/>
  <c r="E714" i="74"/>
  <c r="E715" i="74"/>
  <c r="E716" i="74"/>
  <c r="E717" i="74"/>
  <c r="E718" i="74"/>
  <c r="E719" i="74"/>
  <c r="E720" i="74"/>
  <c r="E721" i="74"/>
  <c r="E722" i="74"/>
  <c r="E723" i="74"/>
  <c r="E724" i="74"/>
  <c r="E725" i="74"/>
  <c r="E726" i="74"/>
  <c r="E727" i="74"/>
  <c r="E706" i="74"/>
  <c r="E685" i="74"/>
  <c r="E686" i="74"/>
  <c r="E687" i="74"/>
  <c r="E688" i="74"/>
  <c r="E689" i="74"/>
  <c r="E690" i="74"/>
  <c r="E691" i="74"/>
  <c r="E692" i="74"/>
  <c r="E693" i="74"/>
  <c r="E694" i="74"/>
  <c r="E695" i="74"/>
  <c r="E696" i="74"/>
  <c r="E697" i="74"/>
  <c r="E698" i="74"/>
  <c r="E699" i="74"/>
  <c r="E700" i="74"/>
  <c r="E701" i="74"/>
  <c r="E702" i="74"/>
  <c r="E703" i="74"/>
  <c r="E704" i="74"/>
  <c r="E705" i="74"/>
  <c r="E684" i="74"/>
  <c r="E663" i="74"/>
  <c r="E664" i="74"/>
  <c r="E665" i="74"/>
  <c r="E666" i="74"/>
  <c r="E667" i="74"/>
  <c r="E668" i="74"/>
  <c r="E669" i="74"/>
  <c r="E670" i="74"/>
  <c r="E671" i="74"/>
  <c r="E672" i="74"/>
  <c r="E673" i="74"/>
  <c r="E674" i="74"/>
  <c r="E675" i="74"/>
  <c r="E676" i="74"/>
  <c r="E677" i="74"/>
  <c r="E678" i="74"/>
  <c r="E679" i="74"/>
  <c r="E680" i="74"/>
  <c r="E681" i="74"/>
  <c r="E682" i="74"/>
  <c r="E683" i="74"/>
  <c r="E662" i="74"/>
  <c r="E641" i="74"/>
  <c r="E642" i="74"/>
  <c r="E643" i="74"/>
  <c r="E644" i="74"/>
  <c r="E645" i="74"/>
  <c r="E646" i="74"/>
  <c r="E647" i="74"/>
  <c r="E648" i="74"/>
  <c r="E649" i="74"/>
  <c r="E650" i="74"/>
  <c r="E651" i="74"/>
  <c r="E652" i="74"/>
  <c r="E653" i="74"/>
  <c r="E654" i="74"/>
  <c r="E655" i="74"/>
  <c r="E656" i="74"/>
  <c r="E657" i="74"/>
  <c r="E658" i="74"/>
  <c r="E659" i="74"/>
  <c r="E660" i="74"/>
  <c r="E661" i="74"/>
  <c r="E640" i="74"/>
  <c r="E619" i="74"/>
  <c r="E620" i="74"/>
  <c r="E621" i="74"/>
  <c r="E622" i="74"/>
  <c r="E623" i="74"/>
  <c r="E624" i="74"/>
  <c r="E625" i="74"/>
  <c r="E626" i="74"/>
  <c r="E627" i="74"/>
  <c r="E628" i="74"/>
  <c r="E629" i="74"/>
  <c r="E630" i="74"/>
  <c r="E631" i="74"/>
  <c r="E632" i="74"/>
  <c r="E633" i="74"/>
  <c r="E634" i="74"/>
  <c r="E635" i="74"/>
  <c r="E636" i="74"/>
  <c r="E637" i="74"/>
  <c r="E638" i="74"/>
  <c r="E639" i="74"/>
  <c r="E618" i="74"/>
  <c r="E597" i="74"/>
  <c r="E598" i="74"/>
  <c r="E599" i="74"/>
  <c r="E600" i="74"/>
  <c r="E601" i="74"/>
  <c r="E602" i="74"/>
  <c r="E603" i="74"/>
  <c r="E604" i="74"/>
  <c r="E605" i="74"/>
  <c r="E606" i="74"/>
  <c r="E607" i="74"/>
  <c r="E608" i="74"/>
  <c r="E609" i="74"/>
  <c r="E610" i="74"/>
  <c r="E611" i="74"/>
  <c r="E612" i="74"/>
  <c r="E613" i="74"/>
  <c r="E614" i="74"/>
  <c r="E615" i="74"/>
  <c r="E616" i="74"/>
  <c r="E617" i="74"/>
  <c r="E596" i="74"/>
  <c r="E575" i="74"/>
  <c r="E576" i="74"/>
  <c r="E577" i="74"/>
  <c r="E578" i="74"/>
  <c r="E579" i="74"/>
  <c r="E580" i="74"/>
  <c r="E581" i="74"/>
  <c r="E582" i="74"/>
  <c r="E583" i="74"/>
  <c r="E584" i="74"/>
  <c r="E585" i="74"/>
  <c r="E586" i="74"/>
  <c r="E587" i="74"/>
  <c r="E588" i="74"/>
  <c r="E589" i="74"/>
  <c r="E590" i="74"/>
  <c r="E591" i="74"/>
  <c r="E592" i="74"/>
  <c r="E593" i="74"/>
  <c r="E594" i="74"/>
  <c r="E595" i="74"/>
  <c r="E574" i="74"/>
  <c r="E553" i="74"/>
  <c r="E554" i="74"/>
  <c r="E555" i="74"/>
  <c r="E556" i="74"/>
  <c r="E557" i="74"/>
  <c r="E558" i="74"/>
  <c r="E559" i="74"/>
  <c r="E560" i="74"/>
  <c r="E561" i="74"/>
  <c r="E562" i="74"/>
  <c r="E563" i="74"/>
  <c r="E564" i="74"/>
  <c r="E565" i="74"/>
  <c r="E566" i="74"/>
  <c r="E567" i="74"/>
  <c r="E568" i="74"/>
  <c r="E569" i="74"/>
  <c r="E570" i="74"/>
  <c r="E571" i="74"/>
  <c r="E572" i="74"/>
  <c r="E573" i="74"/>
  <c r="E552" i="74"/>
  <c r="E531" i="74"/>
  <c r="E532" i="74"/>
  <c r="E533" i="74"/>
  <c r="E534" i="74"/>
  <c r="E535" i="74"/>
  <c r="E536" i="74"/>
  <c r="E537" i="74"/>
  <c r="E538" i="74"/>
  <c r="E539" i="74"/>
  <c r="E540" i="74"/>
  <c r="E541" i="74"/>
  <c r="E542" i="74"/>
  <c r="E543" i="74"/>
  <c r="E544" i="74"/>
  <c r="E545" i="74"/>
  <c r="E546" i="74"/>
  <c r="E547" i="74"/>
  <c r="E548" i="74"/>
  <c r="E549" i="74"/>
  <c r="E550" i="74"/>
  <c r="E551" i="74"/>
  <c r="E530" i="74"/>
  <c r="E509" i="74"/>
  <c r="E510" i="74"/>
  <c r="E511" i="74"/>
  <c r="E512" i="74"/>
  <c r="E513" i="74"/>
  <c r="E514" i="74"/>
  <c r="E515" i="74"/>
  <c r="E516" i="74"/>
  <c r="E517" i="74"/>
  <c r="E518" i="74"/>
  <c r="E519" i="74"/>
  <c r="E520" i="74"/>
  <c r="E521" i="74"/>
  <c r="E522" i="74"/>
  <c r="E523" i="74"/>
  <c r="E524" i="74"/>
  <c r="E525" i="74"/>
  <c r="E526" i="74"/>
  <c r="E527" i="74"/>
  <c r="E528" i="74"/>
  <c r="E529" i="74"/>
  <c r="E508" i="74"/>
  <c r="E487" i="74"/>
  <c r="E488" i="74"/>
  <c r="E489" i="74"/>
  <c r="E490" i="74"/>
  <c r="E491" i="74"/>
  <c r="E492" i="74"/>
  <c r="E493" i="74"/>
  <c r="E494" i="74"/>
  <c r="E495" i="74"/>
  <c r="E496" i="74"/>
  <c r="E497" i="74"/>
  <c r="E498" i="74"/>
  <c r="E499" i="74"/>
  <c r="E500" i="74"/>
  <c r="E501" i="74"/>
  <c r="E502" i="74"/>
  <c r="E503" i="74"/>
  <c r="E504" i="74"/>
  <c r="E505" i="74"/>
  <c r="E506" i="74"/>
  <c r="E507" i="74"/>
  <c r="E486" i="74"/>
  <c r="E465" i="74"/>
  <c r="E466" i="74"/>
  <c r="E467" i="74"/>
  <c r="E468" i="74"/>
  <c r="E469" i="74"/>
  <c r="E470" i="74"/>
  <c r="E471" i="74"/>
  <c r="E472" i="74"/>
  <c r="E473" i="74"/>
  <c r="E474" i="74"/>
  <c r="E475" i="74"/>
  <c r="E476" i="74"/>
  <c r="E477" i="74"/>
  <c r="E478" i="74"/>
  <c r="E479" i="74"/>
  <c r="E480" i="74"/>
  <c r="E481" i="74"/>
  <c r="E482" i="74"/>
  <c r="E483" i="74"/>
  <c r="E484" i="74"/>
  <c r="E485" i="74"/>
  <c r="E464" i="74"/>
  <c r="E443" i="74"/>
  <c r="E444" i="74"/>
  <c r="E445" i="74"/>
  <c r="E446" i="74"/>
  <c r="E447" i="74"/>
  <c r="E448" i="74"/>
  <c r="E449" i="74"/>
  <c r="E450" i="74"/>
  <c r="E451" i="74"/>
  <c r="E452" i="74"/>
  <c r="E453" i="74"/>
  <c r="E454" i="74"/>
  <c r="E455" i="74"/>
  <c r="E456" i="74"/>
  <c r="E457" i="74"/>
  <c r="E458" i="74"/>
  <c r="E459" i="74"/>
  <c r="E460" i="74"/>
  <c r="E461" i="74"/>
  <c r="E462" i="74"/>
  <c r="E463" i="74"/>
  <c r="E442" i="74"/>
  <c r="E421" i="74"/>
  <c r="E422" i="74"/>
  <c r="E423" i="74"/>
  <c r="E424" i="74"/>
  <c r="E425" i="74"/>
  <c r="E426" i="74"/>
  <c r="E427" i="74"/>
  <c r="E428" i="74"/>
  <c r="E429" i="74"/>
  <c r="E430" i="74"/>
  <c r="E431" i="74"/>
  <c r="E432" i="74"/>
  <c r="E433" i="74"/>
  <c r="E434" i="74"/>
  <c r="E435" i="74"/>
  <c r="E436" i="74"/>
  <c r="E437" i="74"/>
  <c r="E438" i="74"/>
  <c r="E439" i="74"/>
  <c r="E440" i="74"/>
  <c r="E441" i="74"/>
  <c r="E420" i="74"/>
  <c r="E399" i="74"/>
  <c r="E400" i="74"/>
  <c r="E401" i="74"/>
  <c r="E402" i="74"/>
  <c r="E403" i="74"/>
  <c r="E404" i="74"/>
  <c r="E405" i="74"/>
  <c r="E406" i="74"/>
  <c r="E407" i="74"/>
  <c r="E408" i="74"/>
  <c r="E409" i="74"/>
  <c r="E410" i="74"/>
  <c r="E411" i="74"/>
  <c r="E412" i="74"/>
  <c r="E413" i="74"/>
  <c r="E414" i="74"/>
  <c r="E415" i="74"/>
  <c r="E416" i="74"/>
  <c r="E417" i="74"/>
  <c r="E418" i="74"/>
  <c r="E419" i="74"/>
  <c r="E398" i="74"/>
  <c r="E377" i="74"/>
  <c r="E378" i="74"/>
  <c r="E379" i="74"/>
  <c r="E380" i="74"/>
  <c r="E381" i="74"/>
  <c r="E382" i="74"/>
  <c r="E383" i="74"/>
  <c r="E384" i="74"/>
  <c r="E385" i="74"/>
  <c r="E386" i="74"/>
  <c r="E387" i="74"/>
  <c r="E388" i="74"/>
  <c r="E389" i="74"/>
  <c r="E390" i="74"/>
  <c r="E391" i="74"/>
  <c r="E392" i="74"/>
  <c r="E393" i="74"/>
  <c r="E394" i="74"/>
  <c r="E395" i="74"/>
  <c r="E396" i="74"/>
  <c r="E397" i="74"/>
  <c r="E376" i="74"/>
  <c r="E355" i="74"/>
  <c r="E356" i="74"/>
  <c r="E357" i="74"/>
  <c r="E358" i="74"/>
  <c r="E359" i="74"/>
  <c r="E360" i="74"/>
  <c r="E361" i="74"/>
  <c r="E362" i="74"/>
  <c r="E363" i="74"/>
  <c r="E364" i="74"/>
  <c r="E365" i="74"/>
  <c r="E366" i="74"/>
  <c r="E367" i="74"/>
  <c r="E368" i="74"/>
  <c r="E369" i="74"/>
  <c r="E370" i="74"/>
  <c r="E371" i="74"/>
  <c r="E372" i="74"/>
  <c r="E373" i="74"/>
  <c r="E374" i="74"/>
  <c r="E375" i="74"/>
  <c r="E354" i="74"/>
  <c r="E333" i="74"/>
  <c r="E334" i="74"/>
  <c r="E335" i="74"/>
  <c r="E336" i="74"/>
  <c r="E337" i="74"/>
  <c r="E338" i="74"/>
  <c r="E339" i="74"/>
  <c r="E340" i="74"/>
  <c r="E341" i="74"/>
  <c r="E342" i="74"/>
  <c r="E343" i="74"/>
  <c r="E344" i="74"/>
  <c r="E345" i="74"/>
  <c r="E346" i="74"/>
  <c r="E347" i="74"/>
  <c r="E348" i="74"/>
  <c r="E349" i="74"/>
  <c r="E350" i="74"/>
  <c r="E351" i="74"/>
  <c r="E352" i="74"/>
  <c r="E353" i="74"/>
  <c r="E332" i="74"/>
  <c r="E311" i="74"/>
  <c r="E312" i="74"/>
  <c r="E313" i="74"/>
  <c r="E314" i="74"/>
  <c r="E315" i="74"/>
  <c r="E316" i="74"/>
  <c r="E317" i="74"/>
  <c r="E318" i="74"/>
  <c r="E319" i="74"/>
  <c r="E320" i="74"/>
  <c r="E321" i="74"/>
  <c r="E322" i="74"/>
  <c r="E323" i="74"/>
  <c r="E324" i="74"/>
  <c r="E325" i="74"/>
  <c r="E326" i="74"/>
  <c r="E327" i="74"/>
  <c r="E328" i="74"/>
  <c r="E329" i="74"/>
  <c r="E330" i="74"/>
  <c r="E331" i="74"/>
  <c r="E310" i="74"/>
  <c r="E289" i="74"/>
  <c r="E290" i="74"/>
  <c r="E291" i="74"/>
  <c r="E292" i="74"/>
  <c r="E293" i="74"/>
  <c r="E294" i="74"/>
  <c r="E295" i="74"/>
  <c r="E296" i="74"/>
  <c r="E297" i="74"/>
  <c r="E298" i="74"/>
  <c r="E299" i="74"/>
  <c r="E300" i="74"/>
  <c r="E301" i="74"/>
  <c r="E302" i="74"/>
  <c r="E303" i="74"/>
  <c r="E304" i="74"/>
  <c r="E305" i="74"/>
  <c r="E306" i="74"/>
  <c r="E307" i="74"/>
  <c r="E308" i="74"/>
  <c r="E309" i="74"/>
  <c r="E288" i="74"/>
  <c r="E267" i="74"/>
  <c r="E268" i="74"/>
  <c r="E269" i="74"/>
  <c r="E270" i="74"/>
  <c r="E271" i="74"/>
  <c r="E272" i="74"/>
  <c r="E273" i="74"/>
  <c r="E274" i="74"/>
  <c r="E275" i="74"/>
  <c r="E276" i="74"/>
  <c r="E277" i="74"/>
  <c r="E278" i="74"/>
  <c r="E279" i="74"/>
  <c r="E280" i="74"/>
  <c r="E281" i="74"/>
  <c r="E282" i="74"/>
  <c r="E283" i="74"/>
  <c r="E284" i="74"/>
  <c r="E285" i="74"/>
  <c r="E286" i="74"/>
  <c r="E287" i="74"/>
  <c r="E266" i="74"/>
  <c r="E245" i="74"/>
  <c r="E246" i="74"/>
  <c r="E247" i="74"/>
  <c r="E248" i="74"/>
  <c r="E249" i="74"/>
  <c r="E250" i="74"/>
  <c r="E251" i="74"/>
  <c r="E252" i="74"/>
  <c r="E253" i="74"/>
  <c r="E254" i="74"/>
  <c r="E255" i="74"/>
  <c r="E256" i="74"/>
  <c r="E257" i="74"/>
  <c r="E258" i="74"/>
  <c r="E259" i="74"/>
  <c r="E260" i="74"/>
  <c r="E261" i="74"/>
  <c r="E262" i="74"/>
  <c r="E263" i="74"/>
  <c r="E264" i="74"/>
  <c r="E265" i="74"/>
  <c r="E244" i="74"/>
  <c r="E223" i="74"/>
  <c r="E224" i="74"/>
  <c r="E225" i="74"/>
  <c r="E226" i="74"/>
  <c r="E227" i="74"/>
  <c r="E228" i="74"/>
  <c r="E229" i="74"/>
  <c r="E230" i="74"/>
  <c r="E231" i="74"/>
  <c r="E232" i="74"/>
  <c r="E233" i="74"/>
  <c r="E234" i="74"/>
  <c r="E235" i="74"/>
  <c r="E236" i="74"/>
  <c r="E237" i="74"/>
  <c r="E238" i="74"/>
  <c r="E239" i="74"/>
  <c r="E240" i="74"/>
  <c r="E241" i="74"/>
  <c r="E242" i="74"/>
  <c r="E243" i="74"/>
  <c r="E222" i="74"/>
  <c r="E201" i="74"/>
  <c r="E202" i="74"/>
  <c r="E203" i="74"/>
  <c r="E204" i="74"/>
  <c r="E205" i="74"/>
  <c r="E206" i="74"/>
  <c r="E207" i="74"/>
  <c r="E208" i="74"/>
  <c r="E209" i="74"/>
  <c r="E210" i="74"/>
  <c r="E211" i="74"/>
  <c r="E212" i="74"/>
  <c r="E213" i="74"/>
  <c r="E214" i="74"/>
  <c r="E215" i="74"/>
  <c r="E216" i="74"/>
  <c r="E217" i="74"/>
  <c r="E218" i="74"/>
  <c r="E219" i="74"/>
  <c r="E220" i="74"/>
  <c r="E221" i="74"/>
  <c r="E200" i="74"/>
  <c r="E179" i="74"/>
  <c r="E180" i="74"/>
  <c r="E181" i="74"/>
  <c r="E182" i="74"/>
  <c r="E183" i="74"/>
  <c r="E184" i="74"/>
  <c r="E185" i="74"/>
  <c r="E186" i="74"/>
  <c r="E187" i="74"/>
  <c r="E188" i="74"/>
  <c r="E189" i="74"/>
  <c r="E190" i="74"/>
  <c r="E191" i="74"/>
  <c r="E192" i="74"/>
  <c r="E193" i="74"/>
  <c r="E194" i="74"/>
  <c r="E195" i="74"/>
  <c r="E196" i="74"/>
  <c r="E197" i="74"/>
  <c r="E198" i="74"/>
  <c r="E199" i="74"/>
  <c r="E178" i="74"/>
  <c r="E157" i="74"/>
  <c r="E158" i="74"/>
  <c r="E159" i="74"/>
  <c r="E160" i="74"/>
  <c r="E161" i="74"/>
  <c r="E162" i="74"/>
  <c r="E163" i="74"/>
  <c r="E164" i="74"/>
  <c r="E165" i="74"/>
  <c r="E166" i="74"/>
  <c r="E167" i="74"/>
  <c r="E168" i="74"/>
  <c r="E169" i="74"/>
  <c r="E170" i="74"/>
  <c r="E171" i="74"/>
  <c r="E172" i="74"/>
  <c r="E173" i="74"/>
  <c r="E174" i="74"/>
  <c r="E175" i="74"/>
  <c r="E176" i="74"/>
  <c r="E177" i="74"/>
  <c r="E156" i="74"/>
  <c r="E135" i="74"/>
  <c r="E136" i="74"/>
  <c r="E137" i="74"/>
  <c r="E138" i="74"/>
  <c r="E139" i="74"/>
  <c r="E140" i="74"/>
  <c r="E141" i="74"/>
  <c r="E142" i="74"/>
  <c r="E143" i="74"/>
  <c r="E144" i="74"/>
  <c r="E145" i="74"/>
  <c r="E146" i="74"/>
  <c r="E147" i="74"/>
  <c r="E148" i="74"/>
  <c r="E149" i="74"/>
  <c r="E150" i="74"/>
  <c r="E151" i="74"/>
  <c r="E152" i="74"/>
  <c r="E153" i="74"/>
  <c r="E154" i="74"/>
  <c r="E155" i="74"/>
  <c r="E134" i="74"/>
  <c r="E113" i="74"/>
  <c r="E114" i="74"/>
  <c r="E115" i="74"/>
  <c r="E116" i="74"/>
  <c r="E117" i="74"/>
  <c r="E118" i="74"/>
  <c r="E119" i="74"/>
  <c r="E120" i="74"/>
  <c r="E121" i="74"/>
  <c r="E122" i="74"/>
  <c r="E123" i="74"/>
  <c r="E124" i="74"/>
  <c r="E125" i="74"/>
  <c r="E126" i="74"/>
  <c r="E127" i="74"/>
  <c r="E128" i="74"/>
  <c r="E129" i="74"/>
  <c r="E130" i="74"/>
  <c r="E131" i="74"/>
  <c r="E132" i="74"/>
  <c r="E133" i="74"/>
  <c r="E112" i="74"/>
  <c r="E91" i="74"/>
  <c r="E92" i="74"/>
  <c r="E93" i="74"/>
  <c r="E94" i="74"/>
  <c r="E95" i="74"/>
  <c r="E96" i="74"/>
  <c r="E97" i="74"/>
  <c r="E98" i="74"/>
  <c r="E99" i="74"/>
  <c r="E100" i="74"/>
  <c r="E101" i="74"/>
  <c r="E102" i="74"/>
  <c r="E103" i="74"/>
  <c r="E104" i="74"/>
  <c r="E105" i="74"/>
  <c r="E106" i="74"/>
  <c r="E107" i="74"/>
  <c r="E108" i="74"/>
  <c r="E109" i="74"/>
  <c r="E110" i="74"/>
  <c r="E111" i="74"/>
  <c r="E90" i="74"/>
  <c r="E69" i="74"/>
  <c r="E70" i="74"/>
  <c r="E71" i="74"/>
  <c r="E72" i="74"/>
  <c r="E73" i="74"/>
  <c r="E74" i="74"/>
  <c r="E75" i="74"/>
  <c r="E76" i="74"/>
  <c r="E77" i="74"/>
  <c r="E78" i="74"/>
  <c r="E79" i="74"/>
  <c r="E80" i="74"/>
  <c r="E81" i="74"/>
  <c r="E82" i="74"/>
  <c r="E83" i="74"/>
  <c r="E84" i="74"/>
  <c r="E85" i="74"/>
  <c r="E86" i="74"/>
  <c r="E87" i="74"/>
  <c r="E88" i="74"/>
  <c r="E89" i="74"/>
  <c r="E68" i="74"/>
  <c r="E47" i="74"/>
  <c r="E48" i="74"/>
  <c r="E49" i="74"/>
  <c r="E50" i="74"/>
  <c r="E51" i="74"/>
  <c r="E52" i="74"/>
  <c r="E53" i="74"/>
  <c r="E54" i="74"/>
  <c r="E55" i="74"/>
  <c r="E56" i="74"/>
  <c r="E57" i="74"/>
  <c r="E58" i="74"/>
  <c r="E59" i="74"/>
  <c r="E60" i="74"/>
  <c r="E61" i="74"/>
  <c r="E62" i="74"/>
  <c r="E63" i="74"/>
  <c r="E64" i="74"/>
  <c r="E65" i="74"/>
  <c r="E66" i="74"/>
  <c r="E67" i="74"/>
  <c r="E46" i="74"/>
  <c r="E25" i="74"/>
  <c r="E26" i="74"/>
  <c r="E27" i="74"/>
  <c r="E28" i="74"/>
  <c r="E29" i="74"/>
  <c r="E30" i="74"/>
  <c r="E31" i="74"/>
  <c r="E32" i="74"/>
  <c r="E33" i="74"/>
  <c r="E34" i="74"/>
  <c r="E35" i="74"/>
  <c r="E36" i="74"/>
  <c r="E37" i="74"/>
  <c r="E38" i="74"/>
  <c r="E39" i="74"/>
  <c r="E40" i="74"/>
  <c r="E41" i="74"/>
  <c r="E42" i="74"/>
  <c r="E43" i="74"/>
  <c r="E44" i="74"/>
  <c r="E45" i="74"/>
  <c r="E24" i="74"/>
  <c r="E3" i="74"/>
  <c r="E4" i="74"/>
  <c r="E5" i="74"/>
  <c r="E6" i="74"/>
  <c r="E7" i="74"/>
  <c r="E8" i="74"/>
  <c r="E9" i="74"/>
  <c r="E10" i="74"/>
  <c r="E11" i="74"/>
  <c r="E12" i="74"/>
  <c r="E13" i="74"/>
  <c r="E14" i="74"/>
  <c r="E15" i="74"/>
  <c r="E16" i="74"/>
  <c r="E17" i="74"/>
  <c r="E18" i="74"/>
  <c r="E19" i="74"/>
  <c r="E20" i="74"/>
  <c r="E21" i="74"/>
  <c r="E22" i="74"/>
  <c r="E23" i="74"/>
  <c r="E2" i="74"/>
  <c r="AY24" i="65"/>
  <c r="AX24" i="65"/>
  <c r="AW24" i="65"/>
  <c r="AV24" i="65"/>
  <c r="AU24" i="65"/>
  <c r="AT24" i="65"/>
  <c r="AS24" i="65"/>
  <c r="AR24" i="65"/>
  <c r="AQ24" i="65"/>
  <c r="AP24" i="65"/>
  <c r="AO24" i="65"/>
  <c r="AN24" i="65"/>
  <c r="AM24" i="65"/>
  <c r="AL24" i="65"/>
  <c r="AK24" i="65"/>
  <c r="AJ24" i="65"/>
  <c r="AI24" i="65"/>
  <c r="AH24" i="65"/>
  <c r="AG24" i="65"/>
  <c r="AF24" i="65"/>
  <c r="AE24" i="65"/>
  <c r="AD24" i="65"/>
  <c r="AC24" i="65"/>
  <c r="AB24" i="65"/>
  <c r="AA24" i="65"/>
  <c r="Z24" i="65"/>
  <c r="Y24" i="65"/>
  <c r="X24" i="65"/>
  <c r="W24" i="65"/>
  <c r="V24" i="65"/>
  <c r="U24" i="65"/>
  <c r="T24" i="65"/>
  <c r="S24" i="65"/>
  <c r="R24" i="65"/>
  <c r="Q24" i="65"/>
  <c r="P24" i="65"/>
  <c r="O24" i="65"/>
  <c r="N24" i="65"/>
  <c r="M24" i="65"/>
  <c r="L24" i="65"/>
  <c r="K24" i="65"/>
  <c r="J24" i="65"/>
  <c r="I24" i="65"/>
  <c r="H24" i="65"/>
  <c r="G24" i="65"/>
  <c r="F24" i="65"/>
  <c r="D24" i="65"/>
  <c r="C24" i="65"/>
  <c r="B24" i="65"/>
  <c r="AY23" i="65"/>
  <c r="AX23" i="65"/>
  <c r="AW23" i="65"/>
  <c r="AV23" i="65"/>
  <c r="AU23" i="65"/>
  <c r="AT23" i="65"/>
  <c r="AS23" i="65"/>
  <c r="AR23" i="65"/>
  <c r="AQ23" i="65"/>
  <c r="AP23" i="65"/>
  <c r="AO23" i="65"/>
  <c r="AN23" i="65"/>
  <c r="AM23" i="65"/>
  <c r="AL23" i="65"/>
  <c r="AK23" i="65"/>
  <c r="AJ23" i="65"/>
  <c r="AI23" i="65"/>
  <c r="AH23" i="65"/>
  <c r="AG23" i="65"/>
  <c r="AF23" i="65"/>
  <c r="AE23" i="65"/>
  <c r="AD23" i="65"/>
  <c r="AC23" i="65"/>
  <c r="AB23" i="65"/>
  <c r="AA23" i="65"/>
  <c r="Z23" i="65"/>
  <c r="Y23" i="65"/>
  <c r="X23" i="65"/>
  <c r="W23" i="65"/>
  <c r="V23" i="65"/>
  <c r="U23" i="65"/>
  <c r="T23" i="65"/>
  <c r="S23" i="65"/>
  <c r="R23" i="65"/>
  <c r="Q23" i="65"/>
  <c r="P23" i="65"/>
  <c r="O23" i="65"/>
  <c r="N23" i="65"/>
  <c r="M23" i="65"/>
  <c r="L23" i="65"/>
  <c r="K23" i="65"/>
  <c r="J23" i="65"/>
  <c r="I23" i="65"/>
  <c r="H23" i="65"/>
  <c r="G23" i="65"/>
  <c r="F23" i="65"/>
  <c r="D23" i="65"/>
  <c r="C23" i="65"/>
  <c r="B23" i="65"/>
  <c r="AY22" i="65"/>
  <c r="AX22" i="65"/>
  <c r="AW22" i="65"/>
  <c r="AV22" i="65"/>
  <c r="AU22" i="65"/>
  <c r="AT22" i="65"/>
  <c r="AS22" i="65"/>
  <c r="AR22" i="65"/>
  <c r="AQ22" i="65"/>
  <c r="AP22" i="65"/>
  <c r="AO22" i="65"/>
  <c r="AN22" i="65"/>
  <c r="AM22" i="65"/>
  <c r="AL22" i="65"/>
  <c r="AK22" i="65"/>
  <c r="AJ22" i="65"/>
  <c r="AI22" i="65"/>
  <c r="AH22" i="65"/>
  <c r="AG22" i="65"/>
  <c r="AF22" i="65"/>
  <c r="AE22" i="65"/>
  <c r="AD22" i="65"/>
  <c r="AC22" i="65"/>
  <c r="AB22" i="65"/>
  <c r="AA22" i="65"/>
  <c r="Z22" i="65"/>
  <c r="Y22" i="65"/>
  <c r="X22" i="65"/>
  <c r="W22" i="65"/>
  <c r="V22" i="65"/>
  <c r="U22" i="65"/>
  <c r="T22" i="65"/>
  <c r="S22" i="65"/>
  <c r="R22" i="65"/>
  <c r="Q22" i="65"/>
  <c r="P22" i="65"/>
  <c r="O22" i="65"/>
  <c r="N22" i="65"/>
  <c r="M22" i="65"/>
  <c r="L22" i="65"/>
  <c r="K22" i="65"/>
  <c r="J22" i="65"/>
  <c r="I22" i="65"/>
  <c r="H22" i="65"/>
  <c r="G22" i="65"/>
  <c r="F22" i="65"/>
  <c r="D22" i="65"/>
  <c r="C22" i="65"/>
  <c r="B22" i="65"/>
  <c r="AY21" i="65"/>
  <c r="AX21" i="65"/>
  <c r="AW21" i="65"/>
  <c r="AV21" i="65"/>
  <c r="AU21" i="65"/>
  <c r="AT21" i="65"/>
  <c r="AS21" i="65"/>
  <c r="AR21" i="65"/>
  <c r="AQ21" i="65"/>
  <c r="AP21" i="65"/>
  <c r="AO21" i="65"/>
  <c r="AN21" i="65"/>
  <c r="AM21" i="65"/>
  <c r="AL21" i="65"/>
  <c r="AK21" i="65"/>
  <c r="AJ21" i="65"/>
  <c r="AI21" i="65"/>
  <c r="AH21" i="65"/>
  <c r="AG21" i="65"/>
  <c r="AF21" i="65"/>
  <c r="AE21" i="65"/>
  <c r="AD21" i="65"/>
  <c r="AC21" i="65"/>
  <c r="AB21" i="65"/>
  <c r="AA21" i="65"/>
  <c r="Z21" i="65"/>
  <c r="Y21" i="65"/>
  <c r="X21" i="65"/>
  <c r="W21" i="65"/>
  <c r="V21" i="65"/>
  <c r="U21" i="65"/>
  <c r="T21" i="65"/>
  <c r="S21" i="65"/>
  <c r="R21" i="65"/>
  <c r="Q21" i="65"/>
  <c r="P21" i="65"/>
  <c r="O21" i="65"/>
  <c r="N21" i="65"/>
  <c r="M21" i="65"/>
  <c r="L21" i="65"/>
  <c r="K21" i="65"/>
  <c r="J21" i="65"/>
  <c r="I21" i="65"/>
  <c r="H21" i="65"/>
  <c r="G21" i="65"/>
  <c r="F21" i="65"/>
  <c r="D21" i="65"/>
  <c r="C21" i="65"/>
  <c r="B21" i="65"/>
  <c r="AY20" i="65"/>
  <c r="AX20" i="65"/>
  <c r="AW20" i="65"/>
  <c r="AV20" i="65"/>
  <c r="AU20" i="65"/>
  <c r="AT20" i="65"/>
  <c r="AS20" i="65"/>
  <c r="AR20" i="65"/>
  <c r="AQ20" i="65"/>
  <c r="AP20" i="65"/>
  <c r="AO20" i="65"/>
  <c r="AN20" i="65"/>
  <c r="AM20" i="65"/>
  <c r="AL20" i="65"/>
  <c r="AK20" i="65"/>
  <c r="AJ20" i="65"/>
  <c r="AI20" i="65"/>
  <c r="AH20" i="65"/>
  <c r="AG20" i="65"/>
  <c r="AF20" i="65"/>
  <c r="AE20" i="65"/>
  <c r="AD20" i="65"/>
  <c r="AC20" i="65"/>
  <c r="AB20" i="65"/>
  <c r="AA20" i="65"/>
  <c r="Z20" i="65"/>
  <c r="Y20" i="65"/>
  <c r="X20" i="65"/>
  <c r="W20" i="65"/>
  <c r="V20" i="65"/>
  <c r="U20" i="65"/>
  <c r="T20" i="65"/>
  <c r="S20" i="65"/>
  <c r="R20" i="65"/>
  <c r="Q20" i="65"/>
  <c r="P20" i="65"/>
  <c r="O20" i="65"/>
  <c r="N20" i="65"/>
  <c r="M20" i="65"/>
  <c r="L20" i="65"/>
  <c r="K20" i="65"/>
  <c r="J20" i="65"/>
  <c r="I20" i="65"/>
  <c r="H20" i="65"/>
  <c r="G20" i="65"/>
  <c r="F20" i="65"/>
  <c r="D20" i="65"/>
  <c r="C20" i="65"/>
  <c r="B20" i="65"/>
  <c r="AY19" i="65"/>
  <c r="AX19" i="65"/>
  <c r="AW19" i="65"/>
  <c r="AV19" i="65"/>
  <c r="AU19" i="65"/>
  <c r="AT19" i="65"/>
  <c r="AS19" i="65"/>
  <c r="AR19" i="65"/>
  <c r="AQ19" i="65"/>
  <c r="AP19" i="65"/>
  <c r="AO19" i="65"/>
  <c r="AN19" i="65"/>
  <c r="AM19" i="65"/>
  <c r="AL19" i="65"/>
  <c r="AK19" i="65"/>
  <c r="AJ19" i="65"/>
  <c r="AI19" i="65"/>
  <c r="AH19" i="65"/>
  <c r="AG19" i="65"/>
  <c r="AF19" i="65"/>
  <c r="AE19" i="65"/>
  <c r="AD19" i="65"/>
  <c r="AC19" i="65"/>
  <c r="AB19" i="65"/>
  <c r="AA19" i="65"/>
  <c r="Z19" i="65"/>
  <c r="Y19" i="65"/>
  <c r="X19" i="65"/>
  <c r="W19" i="65"/>
  <c r="V19" i="65"/>
  <c r="U19" i="65"/>
  <c r="T19" i="65"/>
  <c r="S19" i="65"/>
  <c r="R19" i="65"/>
  <c r="Q19" i="65"/>
  <c r="P19" i="65"/>
  <c r="O19" i="65"/>
  <c r="N19" i="65"/>
  <c r="M19" i="65"/>
  <c r="L19" i="65"/>
  <c r="K19" i="65"/>
  <c r="J19" i="65"/>
  <c r="I19" i="65"/>
  <c r="H19" i="65"/>
  <c r="G19" i="65"/>
  <c r="F19" i="65"/>
  <c r="D19" i="65"/>
  <c r="C19" i="65"/>
  <c r="B19" i="65"/>
  <c r="AY18" i="65"/>
  <c r="AX18" i="65"/>
  <c r="AW18" i="65"/>
  <c r="AV18" i="65"/>
  <c r="AU18" i="65"/>
  <c r="AT18" i="65"/>
  <c r="AS18" i="65"/>
  <c r="AR18" i="65"/>
  <c r="AQ18" i="65"/>
  <c r="AP18" i="65"/>
  <c r="AO18" i="65"/>
  <c r="AN18" i="65"/>
  <c r="AM18" i="65"/>
  <c r="AL18" i="65"/>
  <c r="AK18" i="65"/>
  <c r="AJ18" i="65"/>
  <c r="AI18" i="65"/>
  <c r="AH18" i="65"/>
  <c r="AG18" i="65"/>
  <c r="AF18" i="65"/>
  <c r="AE18" i="65"/>
  <c r="AD18" i="65"/>
  <c r="AC18" i="65"/>
  <c r="AB18" i="65"/>
  <c r="AA18" i="65"/>
  <c r="Z18" i="65"/>
  <c r="Y18" i="65"/>
  <c r="X18" i="65"/>
  <c r="W18" i="65"/>
  <c r="V18" i="65"/>
  <c r="U18" i="65"/>
  <c r="T18" i="65"/>
  <c r="S18" i="65"/>
  <c r="R18" i="65"/>
  <c r="Q18" i="65"/>
  <c r="P18" i="65"/>
  <c r="O18" i="65"/>
  <c r="N18" i="65"/>
  <c r="M18" i="65"/>
  <c r="L18" i="65"/>
  <c r="K18" i="65"/>
  <c r="J18" i="65"/>
  <c r="I18" i="65"/>
  <c r="H18" i="65"/>
  <c r="G18" i="65"/>
  <c r="F18" i="65"/>
  <c r="D18" i="65"/>
  <c r="C18" i="65"/>
  <c r="B18" i="65"/>
  <c r="AY17" i="65"/>
  <c r="AX17" i="65"/>
  <c r="AW17" i="65"/>
  <c r="AV17" i="65"/>
  <c r="AU17" i="65"/>
  <c r="AT17" i="65"/>
  <c r="AS17" i="65"/>
  <c r="AR17" i="65"/>
  <c r="AQ17" i="65"/>
  <c r="AP17" i="65"/>
  <c r="AO17" i="65"/>
  <c r="AN17" i="65"/>
  <c r="AM17" i="65"/>
  <c r="AL17" i="65"/>
  <c r="AK17" i="65"/>
  <c r="AJ17" i="65"/>
  <c r="AI17" i="65"/>
  <c r="AH17" i="65"/>
  <c r="AG17" i="65"/>
  <c r="AF17" i="65"/>
  <c r="AE17" i="65"/>
  <c r="AD17" i="65"/>
  <c r="AC17" i="65"/>
  <c r="AB17" i="65"/>
  <c r="AA17" i="65"/>
  <c r="Z17" i="65"/>
  <c r="Y17" i="65"/>
  <c r="X17" i="65"/>
  <c r="W17" i="65"/>
  <c r="V17" i="65"/>
  <c r="U17" i="65"/>
  <c r="T17" i="65"/>
  <c r="S17" i="65"/>
  <c r="R17" i="65"/>
  <c r="Q17" i="65"/>
  <c r="P17" i="65"/>
  <c r="O17" i="65"/>
  <c r="N17" i="65"/>
  <c r="M17" i="65"/>
  <c r="L17" i="65"/>
  <c r="K17" i="65"/>
  <c r="J17" i="65"/>
  <c r="I17" i="65"/>
  <c r="H17" i="65"/>
  <c r="G17" i="65"/>
  <c r="F17" i="65"/>
  <c r="D17" i="65"/>
  <c r="C17" i="65"/>
  <c r="B17" i="65"/>
  <c r="AY16" i="65"/>
  <c r="AX16" i="65"/>
  <c r="AW16" i="65"/>
  <c r="AV16" i="65"/>
  <c r="AU16" i="65"/>
  <c r="AT16" i="65"/>
  <c r="AS16" i="65"/>
  <c r="AR16" i="65"/>
  <c r="AQ16" i="65"/>
  <c r="AP16" i="65"/>
  <c r="AO16" i="65"/>
  <c r="AN16" i="65"/>
  <c r="AM16" i="65"/>
  <c r="AL16" i="65"/>
  <c r="AK16" i="65"/>
  <c r="AJ16" i="65"/>
  <c r="AI16" i="65"/>
  <c r="AH16" i="65"/>
  <c r="AG16" i="65"/>
  <c r="AF16" i="65"/>
  <c r="AE16" i="65"/>
  <c r="AD16" i="65"/>
  <c r="AC16" i="65"/>
  <c r="AB16" i="65"/>
  <c r="AA16" i="65"/>
  <c r="Z16" i="65"/>
  <c r="Y16" i="65"/>
  <c r="X16" i="65"/>
  <c r="W16" i="65"/>
  <c r="V16" i="65"/>
  <c r="U16" i="65"/>
  <c r="T16" i="65"/>
  <c r="S16" i="65"/>
  <c r="R16" i="65"/>
  <c r="Q16" i="65"/>
  <c r="P16" i="65"/>
  <c r="O16" i="65"/>
  <c r="N16" i="65"/>
  <c r="M16" i="65"/>
  <c r="L16" i="65"/>
  <c r="K16" i="65"/>
  <c r="J16" i="65"/>
  <c r="I16" i="65"/>
  <c r="H16" i="65"/>
  <c r="G16" i="65"/>
  <c r="F16" i="65"/>
  <c r="D16" i="65"/>
  <c r="C16" i="65"/>
  <c r="B16" i="65"/>
  <c r="AY15" i="65"/>
  <c r="AX15" i="65"/>
  <c r="AW15" i="65"/>
  <c r="AV15" i="65"/>
  <c r="AU15" i="65"/>
  <c r="AT15" i="65"/>
  <c r="AS15" i="65"/>
  <c r="AR15" i="65"/>
  <c r="AQ15" i="65"/>
  <c r="AP15" i="65"/>
  <c r="AO15" i="65"/>
  <c r="AN15" i="65"/>
  <c r="AM15" i="65"/>
  <c r="AL15" i="65"/>
  <c r="AK15" i="65"/>
  <c r="AJ15" i="65"/>
  <c r="AI15" i="65"/>
  <c r="AH15" i="65"/>
  <c r="AG15" i="65"/>
  <c r="AF15" i="65"/>
  <c r="AE15" i="65"/>
  <c r="AD15" i="65"/>
  <c r="AC15" i="65"/>
  <c r="AB15" i="65"/>
  <c r="AA15" i="65"/>
  <c r="Z15" i="65"/>
  <c r="Y15" i="65"/>
  <c r="X15" i="65"/>
  <c r="W15" i="65"/>
  <c r="V15" i="65"/>
  <c r="U15" i="65"/>
  <c r="T15" i="65"/>
  <c r="S15" i="65"/>
  <c r="R15" i="65"/>
  <c r="Q15" i="65"/>
  <c r="P15" i="65"/>
  <c r="O15" i="65"/>
  <c r="N15" i="65"/>
  <c r="M15" i="65"/>
  <c r="L15" i="65"/>
  <c r="K15" i="65"/>
  <c r="J15" i="65"/>
  <c r="I15" i="65"/>
  <c r="H15" i="65"/>
  <c r="G15" i="65"/>
  <c r="F15" i="65"/>
  <c r="D15" i="65"/>
  <c r="C15" i="65"/>
  <c r="B15" i="65"/>
  <c r="AY14" i="65"/>
  <c r="AX14" i="65"/>
  <c r="AW14" i="65"/>
  <c r="AV14" i="65"/>
  <c r="AU14" i="65"/>
  <c r="AT14" i="65"/>
  <c r="AS14" i="65"/>
  <c r="AR14" i="65"/>
  <c r="AQ14" i="65"/>
  <c r="AP14" i="65"/>
  <c r="AO14" i="65"/>
  <c r="AN14" i="65"/>
  <c r="AM14" i="65"/>
  <c r="AL14" i="65"/>
  <c r="AK14" i="65"/>
  <c r="AJ14" i="65"/>
  <c r="AI14" i="65"/>
  <c r="AH14" i="65"/>
  <c r="AG14" i="65"/>
  <c r="AF14" i="65"/>
  <c r="AE14" i="65"/>
  <c r="AD14" i="65"/>
  <c r="AC14" i="65"/>
  <c r="AB14" i="65"/>
  <c r="AA14" i="65"/>
  <c r="Z14" i="65"/>
  <c r="Y14" i="65"/>
  <c r="X14" i="65"/>
  <c r="W14" i="65"/>
  <c r="V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I14" i="65"/>
  <c r="H14" i="65"/>
  <c r="G14" i="65"/>
  <c r="F14" i="65"/>
  <c r="D14" i="65"/>
  <c r="C14" i="65"/>
  <c r="B14" i="65"/>
  <c r="AY13" i="65"/>
  <c r="AX13" i="65"/>
  <c r="AW13" i="65"/>
  <c r="AV13" i="65"/>
  <c r="AU13" i="65"/>
  <c r="AT13" i="65"/>
  <c r="AS13" i="65"/>
  <c r="AR13" i="65"/>
  <c r="AQ13" i="65"/>
  <c r="AP13" i="65"/>
  <c r="AO13" i="65"/>
  <c r="AN13" i="65"/>
  <c r="AM13" i="65"/>
  <c r="AL13" i="65"/>
  <c r="AK13" i="65"/>
  <c r="AJ13" i="65"/>
  <c r="AI13" i="65"/>
  <c r="AH13" i="65"/>
  <c r="AG13" i="65"/>
  <c r="AF13" i="65"/>
  <c r="AE13" i="65"/>
  <c r="AD13" i="65"/>
  <c r="AC13" i="65"/>
  <c r="AB13" i="65"/>
  <c r="AA13" i="65"/>
  <c r="Z13" i="65"/>
  <c r="Y13" i="65"/>
  <c r="X13" i="65"/>
  <c r="W13" i="65"/>
  <c r="V13" i="65"/>
  <c r="U13" i="65"/>
  <c r="T13" i="65"/>
  <c r="S13" i="65"/>
  <c r="R13" i="65"/>
  <c r="Q13" i="65"/>
  <c r="P13" i="65"/>
  <c r="O13" i="65"/>
  <c r="N13" i="65"/>
  <c r="M13" i="65"/>
  <c r="L13" i="65"/>
  <c r="K13" i="65"/>
  <c r="J13" i="65"/>
  <c r="I13" i="65"/>
  <c r="H13" i="65"/>
  <c r="G13" i="65"/>
  <c r="F13" i="65"/>
  <c r="D13" i="65"/>
  <c r="C13" i="65"/>
  <c r="B13" i="65"/>
  <c r="AY12" i="65"/>
  <c r="AX12" i="65"/>
  <c r="AW12" i="65"/>
  <c r="AV12" i="65"/>
  <c r="AU12" i="65"/>
  <c r="AT12" i="65"/>
  <c r="AS12" i="65"/>
  <c r="AR12" i="65"/>
  <c r="AQ12" i="65"/>
  <c r="AP12" i="65"/>
  <c r="AO12" i="65"/>
  <c r="AN12" i="65"/>
  <c r="AM12" i="65"/>
  <c r="AL12" i="65"/>
  <c r="AK12" i="65"/>
  <c r="AJ12" i="65"/>
  <c r="AI12" i="65"/>
  <c r="AH12" i="65"/>
  <c r="AG12" i="65"/>
  <c r="AF12" i="65"/>
  <c r="AE12" i="65"/>
  <c r="AD12" i="65"/>
  <c r="AC12" i="65"/>
  <c r="AB12" i="65"/>
  <c r="AA12" i="65"/>
  <c r="Z12" i="65"/>
  <c r="Y12" i="65"/>
  <c r="X12" i="65"/>
  <c r="W12" i="65"/>
  <c r="V12" i="65"/>
  <c r="U12" i="65"/>
  <c r="T12" i="65"/>
  <c r="S12" i="65"/>
  <c r="R12" i="65"/>
  <c r="Q12" i="65"/>
  <c r="P12" i="65"/>
  <c r="O12" i="65"/>
  <c r="N12" i="65"/>
  <c r="M12" i="65"/>
  <c r="L12" i="65"/>
  <c r="K12" i="65"/>
  <c r="J12" i="65"/>
  <c r="I12" i="65"/>
  <c r="H12" i="65"/>
  <c r="G12" i="65"/>
  <c r="F12" i="65"/>
  <c r="D12" i="65"/>
  <c r="C12" i="65"/>
  <c r="B12" i="65"/>
  <c r="AY11" i="65"/>
  <c r="AX11" i="65"/>
  <c r="AW11" i="65"/>
  <c r="AV11" i="65"/>
  <c r="AU11" i="65"/>
  <c r="AT11" i="65"/>
  <c r="AS11" i="65"/>
  <c r="AR11" i="65"/>
  <c r="AQ11" i="65"/>
  <c r="AP11" i="65"/>
  <c r="AO11" i="65"/>
  <c r="AN11" i="65"/>
  <c r="AM11" i="65"/>
  <c r="AL11" i="65"/>
  <c r="AK11" i="65"/>
  <c r="AJ11" i="65"/>
  <c r="AI11" i="65"/>
  <c r="AH11" i="65"/>
  <c r="AG11" i="65"/>
  <c r="AF11" i="65"/>
  <c r="AE11" i="65"/>
  <c r="AD11" i="65"/>
  <c r="AC11" i="65"/>
  <c r="AB11" i="65"/>
  <c r="AA11" i="65"/>
  <c r="Z11" i="65"/>
  <c r="Y11" i="65"/>
  <c r="X11" i="65"/>
  <c r="W11" i="65"/>
  <c r="V11" i="65"/>
  <c r="U11" i="65"/>
  <c r="T11" i="65"/>
  <c r="S11" i="65"/>
  <c r="R11" i="65"/>
  <c r="Q11" i="65"/>
  <c r="P11" i="65"/>
  <c r="O11" i="65"/>
  <c r="N11" i="65"/>
  <c r="M11" i="65"/>
  <c r="L11" i="65"/>
  <c r="K11" i="65"/>
  <c r="J11" i="65"/>
  <c r="I11" i="65"/>
  <c r="H11" i="65"/>
  <c r="G11" i="65"/>
  <c r="F11" i="65"/>
  <c r="D11" i="65"/>
  <c r="C11" i="65"/>
  <c r="B11" i="65"/>
  <c r="AY10" i="65"/>
  <c r="AX10" i="65"/>
  <c r="AW10" i="65"/>
  <c r="AV10" i="65"/>
  <c r="AU10" i="65"/>
  <c r="AT10" i="65"/>
  <c r="AS10" i="65"/>
  <c r="AR10" i="65"/>
  <c r="AQ10" i="65"/>
  <c r="AP10" i="65"/>
  <c r="AO10" i="65"/>
  <c r="AN10" i="65"/>
  <c r="AM10" i="65"/>
  <c r="AL10" i="65"/>
  <c r="AK10" i="65"/>
  <c r="AJ10" i="65"/>
  <c r="AI10" i="65"/>
  <c r="AH10" i="65"/>
  <c r="AG10" i="65"/>
  <c r="AF10" i="65"/>
  <c r="AE10" i="65"/>
  <c r="AD10" i="65"/>
  <c r="AC10" i="65"/>
  <c r="AB10" i="65"/>
  <c r="AA10" i="65"/>
  <c r="Z10" i="65"/>
  <c r="Y10" i="65"/>
  <c r="X10" i="65"/>
  <c r="W10" i="65"/>
  <c r="V10" i="65"/>
  <c r="U10" i="65"/>
  <c r="T10" i="65"/>
  <c r="S10" i="65"/>
  <c r="R10" i="65"/>
  <c r="Q10" i="65"/>
  <c r="P10" i="65"/>
  <c r="O10" i="65"/>
  <c r="N10" i="65"/>
  <c r="M10" i="65"/>
  <c r="L10" i="65"/>
  <c r="K10" i="65"/>
  <c r="J10" i="65"/>
  <c r="I10" i="65"/>
  <c r="H10" i="65"/>
  <c r="G10" i="65"/>
  <c r="F10" i="65"/>
  <c r="D10" i="65"/>
  <c r="C10" i="65"/>
  <c r="B10" i="65"/>
  <c r="AY9" i="65"/>
  <c r="AX9" i="65"/>
  <c r="AW9" i="65"/>
  <c r="AV9" i="65"/>
  <c r="AU9" i="65"/>
  <c r="AT9" i="65"/>
  <c r="AS9" i="65"/>
  <c r="AR9" i="65"/>
  <c r="AQ9" i="65"/>
  <c r="AP9" i="65"/>
  <c r="AO9" i="65"/>
  <c r="AN9" i="65"/>
  <c r="AM9" i="65"/>
  <c r="AL9" i="65"/>
  <c r="AK9" i="65"/>
  <c r="AJ9" i="65"/>
  <c r="AI9" i="65"/>
  <c r="AH9" i="65"/>
  <c r="AG9" i="65"/>
  <c r="AF9" i="65"/>
  <c r="AE9" i="65"/>
  <c r="AD9" i="65"/>
  <c r="AC9" i="65"/>
  <c r="AB9" i="65"/>
  <c r="AA9" i="65"/>
  <c r="Z9" i="65"/>
  <c r="Y9" i="65"/>
  <c r="X9" i="65"/>
  <c r="W9" i="65"/>
  <c r="V9" i="65"/>
  <c r="U9" i="65"/>
  <c r="T9" i="65"/>
  <c r="S9" i="65"/>
  <c r="R9" i="65"/>
  <c r="Q9" i="65"/>
  <c r="P9" i="65"/>
  <c r="O9" i="65"/>
  <c r="N9" i="65"/>
  <c r="M9" i="65"/>
  <c r="L9" i="65"/>
  <c r="K9" i="65"/>
  <c r="J9" i="65"/>
  <c r="I9" i="65"/>
  <c r="H9" i="65"/>
  <c r="G9" i="65"/>
  <c r="F9" i="65"/>
  <c r="D9" i="65"/>
  <c r="C9" i="65"/>
  <c r="B9" i="65"/>
  <c r="AY8" i="65"/>
  <c r="AX8" i="65"/>
  <c r="AW8" i="65"/>
  <c r="AV8" i="65"/>
  <c r="AU8" i="65"/>
  <c r="AT8" i="65"/>
  <c r="AS8" i="65"/>
  <c r="AR8" i="65"/>
  <c r="AQ8" i="65"/>
  <c r="AP8" i="65"/>
  <c r="AO8" i="65"/>
  <c r="AN8" i="65"/>
  <c r="AM8" i="65"/>
  <c r="AL8" i="65"/>
  <c r="AK8" i="65"/>
  <c r="AJ8" i="65"/>
  <c r="AI8" i="65"/>
  <c r="AH8" i="65"/>
  <c r="AG8" i="65"/>
  <c r="AF8" i="65"/>
  <c r="AE8" i="65"/>
  <c r="AD8" i="65"/>
  <c r="AC8" i="65"/>
  <c r="AB8" i="65"/>
  <c r="AA8" i="65"/>
  <c r="Z8" i="65"/>
  <c r="Y8" i="65"/>
  <c r="X8" i="65"/>
  <c r="W8" i="65"/>
  <c r="V8" i="65"/>
  <c r="U8" i="65"/>
  <c r="T8" i="65"/>
  <c r="S8" i="65"/>
  <c r="R8" i="65"/>
  <c r="Q8" i="65"/>
  <c r="P8" i="65"/>
  <c r="O8" i="65"/>
  <c r="N8" i="65"/>
  <c r="M8" i="65"/>
  <c r="L8" i="65"/>
  <c r="K8" i="65"/>
  <c r="J8" i="65"/>
  <c r="I8" i="65"/>
  <c r="H8" i="65"/>
  <c r="G8" i="65"/>
  <c r="F8" i="65"/>
  <c r="D8" i="65"/>
  <c r="C8" i="65"/>
  <c r="B8" i="65"/>
  <c r="AY7" i="65"/>
  <c r="AX7" i="65"/>
  <c r="AW7" i="65"/>
  <c r="AV7" i="65"/>
  <c r="AU7" i="65"/>
  <c r="AT7" i="65"/>
  <c r="AS7" i="65"/>
  <c r="AR7" i="65"/>
  <c r="AQ7" i="65"/>
  <c r="AP7" i="65"/>
  <c r="AO7" i="65"/>
  <c r="AN7" i="65"/>
  <c r="AM7" i="65"/>
  <c r="AL7" i="65"/>
  <c r="AK7" i="65"/>
  <c r="AJ7" i="65"/>
  <c r="AI7" i="65"/>
  <c r="AH7" i="65"/>
  <c r="AG7" i="65"/>
  <c r="AF7" i="65"/>
  <c r="AE7" i="65"/>
  <c r="AD7" i="65"/>
  <c r="AC7" i="65"/>
  <c r="AB7" i="65"/>
  <c r="AA7" i="65"/>
  <c r="Z7" i="65"/>
  <c r="Y7" i="65"/>
  <c r="X7" i="65"/>
  <c r="W7" i="65"/>
  <c r="V7" i="65"/>
  <c r="U7" i="65"/>
  <c r="T7" i="65"/>
  <c r="S7" i="65"/>
  <c r="R7" i="65"/>
  <c r="Q7" i="65"/>
  <c r="P7" i="65"/>
  <c r="O7" i="65"/>
  <c r="N7" i="65"/>
  <c r="M7" i="65"/>
  <c r="L7" i="65"/>
  <c r="K7" i="65"/>
  <c r="J7" i="65"/>
  <c r="I7" i="65"/>
  <c r="H7" i="65"/>
  <c r="G7" i="65"/>
  <c r="F7" i="65"/>
  <c r="D7" i="65"/>
  <c r="C7" i="65"/>
  <c r="B7" i="65"/>
  <c r="AY6" i="65"/>
  <c r="AX6" i="65"/>
  <c r="AW6" i="65"/>
  <c r="AV6" i="65"/>
  <c r="AU6" i="65"/>
  <c r="AT6" i="65"/>
  <c r="AS6" i="65"/>
  <c r="AR6" i="65"/>
  <c r="AQ6" i="65"/>
  <c r="AP6" i="65"/>
  <c r="AO6" i="65"/>
  <c r="AN6" i="65"/>
  <c r="AM6" i="65"/>
  <c r="AL6" i="65"/>
  <c r="AK6" i="65"/>
  <c r="AJ6" i="65"/>
  <c r="AI6" i="65"/>
  <c r="AH6" i="65"/>
  <c r="AG6" i="65"/>
  <c r="AF6" i="65"/>
  <c r="AE6" i="65"/>
  <c r="AD6" i="65"/>
  <c r="AC6" i="65"/>
  <c r="AB6" i="65"/>
  <c r="AA6" i="65"/>
  <c r="Z6" i="65"/>
  <c r="Y6" i="65"/>
  <c r="X6" i="65"/>
  <c r="W6" i="65"/>
  <c r="V6" i="65"/>
  <c r="U6" i="65"/>
  <c r="T6" i="65"/>
  <c r="S6" i="65"/>
  <c r="R6" i="65"/>
  <c r="Q6" i="65"/>
  <c r="P6" i="65"/>
  <c r="O6" i="65"/>
  <c r="N6" i="65"/>
  <c r="M6" i="65"/>
  <c r="L6" i="65"/>
  <c r="K6" i="65"/>
  <c r="J6" i="65"/>
  <c r="I6" i="65"/>
  <c r="H6" i="65"/>
  <c r="G6" i="65"/>
  <c r="F6" i="65"/>
  <c r="D6" i="65"/>
  <c r="C6" i="65"/>
  <c r="B6" i="65"/>
  <c r="AY5" i="65"/>
  <c r="AX5" i="65"/>
  <c r="AW5" i="65"/>
  <c r="AV5" i="65"/>
  <c r="AU5" i="65"/>
  <c r="AT5" i="65"/>
  <c r="AS5" i="65"/>
  <c r="AR5" i="65"/>
  <c r="AQ5" i="65"/>
  <c r="AP5" i="65"/>
  <c r="AO5" i="65"/>
  <c r="AN5" i="65"/>
  <c r="AM5" i="65"/>
  <c r="AL5" i="65"/>
  <c r="AK5" i="65"/>
  <c r="AJ5" i="65"/>
  <c r="AI5" i="65"/>
  <c r="AH5" i="65"/>
  <c r="AG5" i="65"/>
  <c r="AF5" i="65"/>
  <c r="AE5" i="65"/>
  <c r="AD5" i="65"/>
  <c r="AC5" i="65"/>
  <c r="AB5" i="65"/>
  <c r="AA5" i="65"/>
  <c r="Z5" i="65"/>
  <c r="Y5" i="65"/>
  <c r="X5" i="65"/>
  <c r="W5" i="65"/>
  <c r="V5" i="65"/>
  <c r="U5" i="65"/>
  <c r="T5" i="65"/>
  <c r="S5" i="65"/>
  <c r="R5" i="65"/>
  <c r="Q5" i="65"/>
  <c r="P5" i="65"/>
  <c r="O5" i="65"/>
  <c r="N5" i="65"/>
  <c r="M5" i="65"/>
  <c r="L5" i="65"/>
  <c r="K5" i="65"/>
  <c r="J5" i="65"/>
  <c r="I5" i="65"/>
  <c r="H5" i="65"/>
  <c r="G5" i="65"/>
  <c r="F5" i="65"/>
  <c r="D5" i="65"/>
  <c r="C5" i="65"/>
  <c r="B5" i="65"/>
  <c r="AY4" i="65"/>
  <c r="AX4" i="65"/>
  <c r="AW4" i="65"/>
  <c r="AV4" i="65"/>
  <c r="AU4" i="65"/>
  <c r="AT4" i="65"/>
  <c r="AS4" i="65"/>
  <c r="AR4" i="65"/>
  <c r="AQ4" i="65"/>
  <c r="AP4" i="65"/>
  <c r="AO4" i="65"/>
  <c r="AN4" i="65"/>
  <c r="AM4" i="65"/>
  <c r="AL4" i="65"/>
  <c r="AK4" i="65"/>
  <c r="AJ4" i="65"/>
  <c r="AI4" i="65"/>
  <c r="AH4" i="65"/>
  <c r="AG4" i="65"/>
  <c r="AF4" i="65"/>
  <c r="AE4" i="65"/>
  <c r="AD4" i="65"/>
  <c r="AC4" i="65"/>
  <c r="AB4" i="65"/>
  <c r="AA4" i="65"/>
  <c r="Z4" i="65"/>
  <c r="Y4" i="65"/>
  <c r="X4" i="65"/>
  <c r="W4" i="65"/>
  <c r="V4" i="65"/>
  <c r="U4" i="65"/>
  <c r="T4" i="65"/>
  <c r="S4" i="65"/>
  <c r="R4" i="65"/>
  <c r="Q4" i="65"/>
  <c r="P4" i="65"/>
  <c r="O4" i="65"/>
  <c r="N4" i="65"/>
  <c r="M4" i="65"/>
  <c r="L4" i="65"/>
  <c r="K4" i="65"/>
  <c r="J4" i="65"/>
  <c r="I4" i="65"/>
  <c r="H4" i="65"/>
  <c r="G4" i="65"/>
  <c r="F4" i="65"/>
  <c r="D4" i="65"/>
  <c r="C4" i="65"/>
  <c r="B4" i="65"/>
  <c r="AY3" i="65"/>
  <c r="AX3" i="65"/>
  <c r="AW3" i="65"/>
  <c r="AV3" i="65"/>
  <c r="AU3" i="65"/>
  <c r="AT3" i="65"/>
  <c r="AS3" i="65"/>
  <c r="AR3" i="65"/>
  <c r="AQ3" i="65"/>
  <c r="AP3" i="65"/>
  <c r="AO3" i="65"/>
  <c r="AN3" i="65"/>
  <c r="AM3" i="65"/>
  <c r="AL3" i="65"/>
  <c r="AK3" i="65"/>
  <c r="AJ3" i="65"/>
  <c r="AI3" i="65"/>
  <c r="AH3" i="65"/>
  <c r="AG3" i="65"/>
  <c r="AF3" i="65"/>
  <c r="AE3" i="65"/>
  <c r="AD3" i="65"/>
  <c r="AC3" i="65"/>
  <c r="AB3" i="65"/>
  <c r="AA3" i="65"/>
  <c r="Z3" i="65"/>
  <c r="Y3" i="65"/>
  <c r="X3" i="65"/>
  <c r="W3" i="65"/>
  <c r="V3" i="65"/>
  <c r="U3" i="65"/>
  <c r="T3" i="65"/>
  <c r="S3" i="65"/>
  <c r="R3" i="65"/>
  <c r="Q3" i="65"/>
  <c r="P3" i="65"/>
  <c r="O3" i="65"/>
  <c r="N3" i="65"/>
  <c r="M3" i="65"/>
  <c r="L3" i="65"/>
  <c r="K3" i="65"/>
  <c r="J3" i="65"/>
  <c r="I3" i="65"/>
  <c r="H3" i="65"/>
  <c r="G3" i="65"/>
  <c r="F3" i="65"/>
  <c r="D3" i="65"/>
  <c r="C3" i="65"/>
  <c r="B3" i="65"/>
  <c r="G24" i="74"/>
  <c r="C3" i="84"/>
  <c r="F24" i="74" s="1"/>
  <c r="G112" i="74"/>
  <c r="G3" i="84"/>
  <c r="F112" i="74" s="1"/>
  <c r="G200" i="74"/>
  <c r="K3" i="84"/>
  <c r="F200" i="74"/>
  <c r="G288" i="74"/>
  <c r="O3" i="84"/>
  <c r="F288" i="74" s="1"/>
  <c r="G376" i="74"/>
  <c r="S3" i="84"/>
  <c r="F376" i="74" s="1"/>
  <c r="G464" i="74"/>
  <c r="W3" i="84"/>
  <c r="F464" i="74" s="1"/>
  <c r="G552" i="74"/>
  <c r="AA3" i="84"/>
  <c r="F552" i="74"/>
  <c r="G640" i="74"/>
  <c r="AE3" i="84"/>
  <c r="F640" i="74" s="1"/>
  <c r="G728" i="74"/>
  <c r="AI3" i="84"/>
  <c r="F728" i="74" s="1"/>
  <c r="G816" i="74"/>
  <c r="AM3" i="84"/>
  <c r="F816" i="74" s="1"/>
  <c r="AJ22" i="84"/>
  <c r="F769" i="74" s="1"/>
  <c r="Z4" i="84"/>
  <c r="F531" i="74" s="1"/>
  <c r="AO17" i="84"/>
  <c r="F874" i="74" s="1"/>
  <c r="AR10" i="84"/>
  <c r="F933" i="74" s="1"/>
  <c r="G853" i="74"/>
  <c r="G904" i="74"/>
  <c r="AQ3" i="84"/>
  <c r="F904" i="74" s="1"/>
  <c r="G992" i="74"/>
  <c r="AU3" i="84"/>
  <c r="F992" i="74" s="1"/>
  <c r="G1080" i="74"/>
  <c r="AY3" i="84"/>
  <c r="F1080" i="74" s="1"/>
  <c r="F4" i="84"/>
  <c r="F91" i="74" s="1"/>
  <c r="G91" i="74"/>
  <c r="G179" i="74"/>
  <c r="J4" i="84"/>
  <c r="F179" i="74" s="1"/>
  <c r="G267" i="74"/>
  <c r="N4" i="84"/>
  <c r="F267" i="74"/>
  <c r="G355" i="74"/>
  <c r="R4" i="84"/>
  <c r="F355" i="74" s="1"/>
  <c r="G443" i="74"/>
  <c r="V4" i="84"/>
  <c r="F443" i="74" s="1"/>
  <c r="G619" i="74"/>
  <c r="AD4" i="84"/>
  <c r="F619" i="74" s="1"/>
  <c r="G707" i="74"/>
  <c r="AH4" i="84"/>
  <c r="F707" i="74"/>
  <c r="G795" i="74"/>
  <c r="AL4" i="84"/>
  <c r="F795" i="74" s="1"/>
  <c r="G883" i="74"/>
  <c r="AP4" i="84"/>
  <c r="F883" i="74" s="1"/>
  <c r="G971" i="74"/>
  <c r="AT4" i="84"/>
  <c r="F971" i="74" s="1"/>
  <c r="G1059" i="74"/>
  <c r="AX4" i="84"/>
  <c r="F1059" i="74"/>
  <c r="G70" i="74"/>
  <c r="E5" i="84"/>
  <c r="F70" i="74" s="1"/>
  <c r="G158" i="74"/>
  <c r="I5" i="84"/>
  <c r="F158" i="74" s="1"/>
  <c r="G246" i="74"/>
  <c r="M5" i="84"/>
  <c r="F246" i="74" s="1"/>
  <c r="G334" i="74"/>
  <c r="Q5" i="84"/>
  <c r="F334" i="74"/>
  <c r="G422" i="74"/>
  <c r="U5" i="84"/>
  <c r="F422" i="74" s="1"/>
  <c r="G510" i="74"/>
  <c r="Y5" i="84"/>
  <c r="F510" i="74" s="1"/>
  <c r="G598" i="74"/>
  <c r="AC5" i="84"/>
  <c r="F598" i="74" s="1"/>
  <c r="G686" i="74"/>
  <c r="AG5" i="84"/>
  <c r="F686" i="74"/>
  <c r="G774" i="74"/>
  <c r="AK5" i="84"/>
  <c r="F774" i="74" s="1"/>
  <c r="G862" i="74"/>
  <c r="AO5" i="84"/>
  <c r="F862" i="74" s="1"/>
  <c r="G1038" i="74"/>
  <c r="AW5" i="84"/>
  <c r="F1038" i="74" s="1"/>
  <c r="D6" i="84"/>
  <c r="F49" i="74" s="1"/>
  <c r="G49" i="74"/>
  <c r="G137" i="74"/>
  <c r="H6" i="84"/>
  <c r="F137" i="74" s="1"/>
  <c r="G225" i="74"/>
  <c r="L6" i="84"/>
  <c r="F225" i="74"/>
  <c r="G313" i="74"/>
  <c r="P6" i="84"/>
  <c r="F313" i="74" s="1"/>
  <c r="G401" i="74"/>
  <c r="T6" i="84"/>
  <c r="F401" i="74" s="1"/>
  <c r="G489" i="74"/>
  <c r="X6" i="84"/>
  <c r="F489" i="74" s="1"/>
  <c r="G577" i="74"/>
  <c r="AB6" i="84"/>
  <c r="F577" i="74"/>
  <c r="G665" i="74"/>
  <c r="AF6" i="84"/>
  <c r="F665" i="74" s="1"/>
  <c r="G753" i="74"/>
  <c r="AJ6" i="84"/>
  <c r="F753" i="74" s="1"/>
  <c r="G841" i="74"/>
  <c r="AN6" i="84"/>
  <c r="F841" i="74" s="1"/>
  <c r="G929" i="74"/>
  <c r="AR6" i="84"/>
  <c r="F929" i="74"/>
  <c r="G1017" i="74"/>
  <c r="AV6" i="84"/>
  <c r="F1017" i="74" s="1"/>
  <c r="G28" i="74"/>
  <c r="C7" i="84"/>
  <c r="F28" i="74" s="1"/>
  <c r="G116" i="74"/>
  <c r="G7" i="84"/>
  <c r="F116" i="74" s="1"/>
  <c r="G204" i="74"/>
  <c r="K7" i="84"/>
  <c r="F204" i="74"/>
  <c r="G292" i="74"/>
  <c r="O7" i="84"/>
  <c r="F292" i="74" s="1"/>
  <c r="G380" i="74"/>
  <c r="S7" i="84"/>
  <c r="F380" i="74" s="1"/>
  <c r="G468" i="74"/>
  <c r="W7" i="84"/>
  <c r="F468" i="74" s="1"/>
  <c r="G556" i="74"/>
  <c r="AA7" i="84"/>
  <c r="F556" i="74"/>
  <c r="G644" i="74"/>
  <c r="AE7" i="84"/>
  <c r="F644" i="74" s="1"/>
  <c r="G732" i="74"/>
  <c r="AI7" i="84"/>
  <c r="F732" i="74" s="1"/>
  <c r="G820" i="74"/>
  <c r="AM7" i="84"/>
  <c r="F820" i="74" s="1"/>
  <c r="G908" i="74"/>
  <c r="AQ7" i="84"/>
  <c r="F908" i="74"/>
  <c r="G996" i="74"/>
  <c r="AU7" i="84"/>
  <c r="F996" i="74" s="1"/>
  <c r="G1084" i="74"/>
  <c r="AY7" i="84"/>
  <c r="F1084" i="74" s="1"/>
  <c r="G95" i="74"/>
  <c r="F8" i="84"/>
  <c r="F95" i="74" s="1"/>
  <c r="G183" i="74"/>
  <c r="J8" i="84"/>
  <c r="F183" i="74"/>
  <c r="G271" i="74"/>
  <c r="N8" i="84"/>
  <c r="F271" i="74" s="1"/>
  <c r="G359" i="74"/>
  <c r="R8" i="84"/>
  <c r="F359" i="74" s="1"/>
  <c r="G447" i="74"/>
  <c r="V8" i="84"/>
  <c r="F447" i="74" s="1"/>
  <c r="G535" i="74"/>
  <c r="Z8" i="84"/>
  <c r="F535" i="74"/>
  <c r="G623" i="74"/>
  <c r="AD8" i="84"/>
  <c r="F623" i="74" s="1"/>
  <c r="G711" i="74"/>
  <c r="AH8" i="84"/>
  <c r="F711" i="74" s="1"/>
  <c r="G799" i="74"/>
  <c r="AL8" i="84"/>
  <c r="F799" i="74" s="1"/>
  <c r="G887" i="74"/>
  <c r="AP8" i="84"/>
  <c r="F887" i="74"/>
  <c r="G975" i="74"/>
  <c r="AT8" i="84"/>
  <c r="F975" i="74" s="1"/>
  <c r="G1063" i="74"/>
  <c r="AX8" i="84"/>
  <c r="F1063" i="74" s="1"/>
  <c r="G74" i="74"/>
  <c r="E9" i="84"/>
  <c r="F74" i="74" s="1"/>
  <c r="G162" i="74"/>
  <c r="I9" i="84"/>
  <c r="F162" i="74"/>
  <c r="G250" i="74"/>
  <c r="M9" i="84"/>
  <c r="F250" i="74" s="1"/>
  <c r="G338" i="74"/>
  <c r="Q9" i="84"/>
  <c r="F338" i="74" s="1"/>
  <c r="G426" i="74"/>
  <c r="U9" i="84"/>
  <c r="F426" i="74" s="1"/>
  <c r="G514" i="74"/>
  <c r="Y9" i="84"/>
  <c r="F514" i="74"/>
  <c r="G602" i="74"/>
  <c r="AC9" i="84"/>
  <c r="F602" i="74" s="1"/>
  <c r="G690" i="74"/>
  <c r="AG9" i="84"/>
  <c r="F690" i="74" s="1"/>
  <c r="G778" i="74"/>
  <c r="AK9" i="84"/>
  <c r="F778" i="74" s="1"/>
  <c r="G866" i="74"/>
  <c r="AO9" i="84"/>
  <c r="F866" i="74"/>
  <c r="G954" i="74"/>
  <c r="AS9" i="84"/>
  <c r="F954" i="74" s="1"/>
  <c r="G1042" i="74"/>
  <c r="AW9" i="84"/>
  <c r="F1042" i="74" s="1"/>
  <c r="G53" i="74"/>
  <c r="D10" i="84"/>
  <c r="F53" i="74" s="1"/>
  <c r="G141" i="74"/>
  <c r="H10" i="84"/>
  <c r="F141" i="74"/>
  <c r="L10" i="84"/>
  <c r="F229" i="74"/>
  <c r="G229" i="74"/>
  <c r="P10" i="84"/>
  <c r="F317" i="74" s="1"/>
  <c r="G317" i="74"/>
  <c r="T10" i="84"/>
  <c r="F405" i="74" s="1"/>
  <c r="G405" i="74"/>
  <c r="G493" i="74"/>
  <c r="X10" i="84"/>
  <c r="F493" i="74" s="1"/>
  <c r="AB10" i="84"/>
  <c r="F581" i="74" s="1"/>
  <c r="G581" i="74"/>
  <c r="AF10" i="84"/>
  <c r="F669" i="74" s="1"/>
  <c r="G669" i="74"/>
  <c r="AJ10" i="84"/>
  <c r="F757" i="74"/>
  <c r="G757" i="74"/>
  <c r="AN10" i="84"/>
  <c r="F845" i="74" s="1"/>
  <c r="G845" i="74"/>
  <c r="G1021" i="74"/>
  <c r="AV10" i="84"/>
  <c r="F1021" i="74" s="1"/>
  <c r="G32" i="74"/>
  <c r="C11" i="84"/>
  <c r="F32" i="74"/>
  <c r="G120" i="74"/>
  <c r="G11" i="84"/>
  <c r="F120" i="74" s="1"/>
  <c r="G208" i="74"/>
  <c r="K11" i="84"/>
  <c r="F208" i="74" s="1"/>
  <c r="G296" i="74"/>
  <c r="O11" i="84"/>
  <c r="F296" i="74" s="1"/>
  <c r="G384" i="74"/>
  <c r="S11" i="84"/>
  <c r="F384" i="74"/>
  <c r="G472" i="74"/>
  <c r="W11" i="84"/>
  <c r="F472" i="74" s="1"/>
  <c r="G560" i="74"/>
  <c r="AA11" i="84"/>
  <c r="F560" i="74" s="1"/>
  <c r="G648" i="74"/>
  <c r="AE11" i="84"/>
  <c r="F648" i="74" s="1"/>
  <c r="G736" i="74"/>
  <c r="AI11" i="84"/>
  <c r="F736" i="74"/>
  <c r="G824" i="74"/>
  <c r="AM11" i="84"/>
  <c r="F824" i="74" s="1"/>
  <c r="G912" i="74"/>
  <c r="AQ11" i="84"/>
  <c r="F912" i="74" s="1"/>
  <c r="G1000" i="74"/>
  <c r="AU11" i="84"/>
  <c r="F1000" i="74" s="1"/>
  <c r="G1088" i="74"/>
  <c r="AY11" i="84"/>
  <c r="F1088" i="74"/>
  <c r="G99" i="74"/>
  <c r="F12" i="84"/>
  <c r="F99" i="74" s="1"/>
  <c r="G187" i="74"/>
  <c r="J12" i="84"/>
  <c r="F187" i="74" s="1"/>
  <c r="G275" i="74"/>
  <c r="N12" i="84"/>
  <c r="F275" i="74" s="1"/>
  <c r="G363" i="74"/>
  <c r="R12" i="84"/>
  <c r="F363" i="74"/>
  <c r="G451" i="74"/>
  <c r="V12" i="84"/>
  <c r="F451" i="74" s="1"/>
  <c r="G539" i="74"/>
  <c r="Z12" i="84"/>
  <c r="F539" i="74" s="1"/>
  <c r="G627" i="74"/>
  <c r="AD12" i="84"/>
  <c r="F627" i="74" s="1"/>
  <c r="G715" i="74"/>
  <c r="AH12" i="84"/>
  <c r="F715" i="74"/>
  <c r="G803" i="74"/>
  <c r="AL12" i="84"/>
  <c r="F803" i="74" s="1"/>
  <c r="G891" i="74"/>
  <c r="AP12" i="84"/>
  <c r="F891" i="74" s="1"/>
  <c r="G979" i="74"/>
  <c r="AT12" i="84"/>
  <c r="F979" i="74" s="1"/>
  <c r="G1067" i="74"/>
  <c r="AX12" i="84"/>
  <c r="F1067" i="74"/>
  <c r="G78" i="74"/>
  <c r="E13" i="84"/>
  <c r="F78" i="74" s="1"/>
  <c r="G166" i="74"/>
  <c r="I13" i="84"/>
  <c r="F166" i="74" s="1"/>
  <c r="G254" i="74"/>
  <c r="M13" i="84"/>
  <c r="F254" i="74" s="1"/>
  <c r="G342" i="74"/>
  <c r="Q13" i="84"/>
  <c r="F342" i="74"/>
  <c r="G430" i="74"/>
  <c r="U13" i="84"/>
  <c r="F430" i="74" s="1"/>
  <c r="G518" i="74"/>
  <c r="Y13" i="84"/>
  <c r="F518" i="74" s="1"/>
  <c r="G606" i="74"/>
  <c r="AC13" i="84"/>
  <c r="F606" i="74" s="1"/>
  <c r="G694" i="74"/>
  <c r="AG13" i="84"/>
  <c r="F694" i="74"/>
  <c r="G782" i="74"/>
  <c r="AK13" i="84"/>
  <c r="F782" i="74" s="1"/>
  <c r="G870" i="74"/>
  <c r="AO13" i="84"/>
  <c r="F870" i="74" s="1"/>
  <c r="G958" i="74"/>
  <c r="AS13" i="84"/>
  <c r="F958" i="74" s="1"/>
  <c r="G1046" i="74"/>
  <c r="AW13" i="84"/>
  <c r="F1046" i="74"/>
  <c r="D14" i="84"/>
  <c r="F57" i="74"/>
  <c r="G57" i="74"/>
  <c r="G145" i="74"/>
  <c r="H14" i="84"/>
  <c r="F145" i="74"/>
  <c r="G233" i="74"/>
  <c r="L14" i="84"/>
  <c r="F233" i="74" s="1"/>
  <c r="G321" i="74"/>
  <c r="P14" i="84"/>
  <c r="F321" i="74" s="1"/>
  <c r="G409" i="74"/>
  <c r="T14" i="84"/>
  <c r="F409" i="74" s="1"/>
  <c r="G497" i="74"/>
  <c r="X14" i="84"/>
  <c r="F497" i="74"/>
  <c r="G585" i="74"/>
  <c r="AB14" i="84"/>
  <c r="F585" i="74" s="1"/>
  <c r="G673" i="74"/>
  <c r="AF14" i="84"/>
  <c r="F673" i="74" s="1"/>
  <c r="G761" i="74"/>
  <c r="AJ14" i="84"/>
  <c r="F761" i="74" s="1"/>
  <c r="G849" i="74"/>
  <c r="AN14" i="84"/>
  <c r="F849" i="74"/>
  <c r="G937" i="74"/>
  <c r="AR14" i="84"/>
  <c r="F937" i="74" s="1"/>
  <c r="G1025" i="74"/>
  <c r="AV14" i="84"/>
  <c r="F1025" i="74" s="1"/>
  <c r="G36" i="74"/>
  <c r="C15" i="84"/>
  <c r="F36" i="74" s="1"/>
  <c r="G124" i="74"/>
  <c r="G15" i="84"/>
  <c r="F124" i="74"/>
  <c r="G212" i="74"/>
  <c r="K15" i="84"/>
  <c r="F212" i="74" s="1"/>
  <c r="G300" i="74"/>
  <c r="O15" i="84"/>
  <c r="F300" i="74" s="1"/>
  <c r="G388" i="74"/>
  <c r="S15" i="84"/>
  <c r="F388" i="74" s="1"/>
  <c r="G476" i="74"/>
  <c r="W15" i="84"/>
  <c r="F476" i="74"/>
  <c r="G564" i="74"/>
  <c r="AA15" i="84"/>
  <c r="F564" i="74" s="1"/>
  <c r="G652" i="74"/>
  <c r="AE15" i="84"/>
  <c r="F652" i="74" s="1"/>
  <c r="G740" i="74"/>
  <c r="AI15" i="84"/>
  <c r="F740" i="74" s="1"/>
  <c r="G828" i="74"/>
  <c r="AM15" i="84"/>
  <c r="F828" i="74"/>
  <c r="G916" i="74"/>
  <c r="AQ15" i="84"/>
  <c r="F916" i="74" s="1"/>
  <c r="G1004" i="74"/>
  <c r="AU15" i="84"/>
  <c r="F1004" i="74" s="1"/>
  <c r="G1092" i="74"/>
  <c r="AY15" i="84"/>
  <c r="F1092" i="74" s="1"/>
  <c r="G103" i="74"/>
  <c r="F16" i="84"/>
  <c r="F103" i="74"/>
  <c r="G191" i="74"/>
  <c r="J16" i="84"/>
  <c r="F191" i="74" s="1"/>
  <c r="G279" i="74"/>
  <c r="N16" i="84"/>
  <c r="F279" i="74" s="1"/>
  <c r="G367" i="74"/>
  <c r="R16" i="84"/>
  <c r="F367" i="74" s="1"/>
  <c r="G455" i="74"/>
  <c r="V16" i="84"/>
  <c r="F455" i="74"/>
  <c r="G543" i="74"/>
  <c r="Z16" i="84"/>
  <c r="F543" i="74" s="1"/>
  <c r="G631" i="74"/>
  <c r="AD16" i="84"/>
  <c r="F631" i="74" s="1"/>
  <c r="G719" i="74"/>
  <c r="AH16" i="84"/>
  <c r="F719" i="74" s="1"/>
  <c r="G807" i="74"/>
  <c r="AL16" i="84"/>
  <c r="F807" i="74"/>
  <c r="G895" i="74"/>
  <c r="AP16" i="84"/>
  <c r="F895" i="74" s="1"/>
  <c r="G983" i="74"/>
  <c r="AT16" i="84"/>
  <c r="F983" i="74" s="1"/>
  <c r="G1071" i="74"/>
  <c r="AX16" i="84"/>
  <c r="F1071" i="74" s="1"/>
  <c r="G82" i="74"/>
  <c r="E17" i="84"/>
  <c r="F82" i="74"/>
  <c r="G170" i="74"/>
  <c r="I17" i="84"/>
  <c r="F170" i="74" s="1"/>
  <c r="G258" i="74"/>
  <c r="M17" i="84"/>
  <c r="F258" i="74" s="1"/>
  <c r="G346" i="74"/>
  <c r="Q17" i="84"/>
  <c r="F346" i="74" s="1"/>
  <c r="G434" i="74"/>
  <c r="U17" i="84"/>
  <c r="F434" i="74"/>
  <c r="G522" i="74"/>
  <c r="Y17" i="84"/>
  <c r="F522" i="74" s="1"/>
  <c r="G610" i="74"/>
  <c r="AC17" i="84"/>
  <c r="F610" i="74" s="1"/>
  <c r="G698" i="74"/>
  <c r="AG17" i="84"/>
  <c r="F698" i="74" s="1"/>
  <c r="G786" i="74"/>
  <c r="AK17" i="84"/>
  <c r="F786" i="74"/>
  <c r="G962" i="74"/>
  <c r="AS17" i="84"/>
  <c r="F962" i="74" s="1"/>
  <c r="G1050" i="74"/>
  <c r="AW17" i="84"/>
  <c r="F1050" i="74" s="1"/>
  <c r="G61" i="74"/>
  <c r="D18" i="84"/>
  <c r="F61" i="74" s="1"/>
  <c r="G149" i="74"/>
  <c r="H18" i="84"/>
  <c r="F149" i="74"/>
  <c r="G237" i="74"/>
  <c r="L18" i="84"/>
  <c r="F237" i="74" s="1"/>
  <c r="G325" i="74"/>
  <c r="P18" i="84"/>
  <c r="F325" i="74" s="1"/>
  <c r="G413" i="74"/>
  <c r="T18" i="84"/>
  <c r="F413" i="74" s="1"/>
  <c r="G501" i="74"/>
  <c r="X18" i="84"/>
  <c r="F501" i="74"/>
  <c r="G589" i="74"/>
  <c r="AB18" i="84"/>
  <c r="F589" i="74" s="1"/>
  <c r="G677" i="74"/>
  <c r="AF18" i="84"/>
  <c r="F677" i="74" s="1"/>
  <c r="G765" i="74"/>
  <c r="AJ18" i="84"/>
  <c r="F765" i="74" s="1"/>
  <c r="G941" i="74"/>
  <c r="AR18" i="84"/>
  <c r="F941" i="74"/>
  <c r="G40" i="74"/>
  <c r="C19" i="84"/>
  <c r="F40" i="74" s="1"/>
  <c r="G128" i="74"/>
  <c r="G19" i="84"/>
  <c r="F128" i="74" s="1"/>
  <c r="G216" i="74"/>
  <c r="K19" i="84"/>
  <c r="F216" i="74" s="1"/>
  <c r="G304" i="74"/>
  <c r="O19" i="84"/>
  <c r="F304" i="74"/>
  <c r="G392" i="74"/>
  <c r="S19" i="84"/>
  <c r="F392" i="74" s="1"/>
  <c r="G480" i="74"/>
  <c r="W19" i="84"/>
  <c r="F480" i="74" s="1"/>
  <c r="G568" i="74"/>
  <c r="AA19" i="84"/>
  <c r="F568" i="74" s="1"/>
  <c r="G656" i="74"/>
  <c r="AE19" i="84"/>
  <c r="F656" i="74"/>
  <c r="G744" i="74"/>
  <c r="AI19" i="84"/>
  <c r="F744" i="74" s="1"/>
  <c r="G832" i="74"/>
  <c r="AM19" i="84"/>
  <c r="F832" i="74" s="1"/>
  <c r="G920" i="74"/>
  <c r="AQ19" i="84"/>
  <c r="F920" i="74" s="1"/>
  <c r="G1008" i="74"/>
  <c r="AU19" i="84"/>
  <c r="F1008" i="74"/>
  <c r="G1096" i="74"/>
  <c r="AY19" i="84"/>
  <c r="F1096" i="74" s="1"/>
  <c r="G107" i="74"/>
  <c r="F20" i="84"/>
  <c r="F107" i="74" s="1"/>
  <c r="G195" i="74"/>
  <c r="J20" i="84"/>
  <c r="F195" i="74" s="1"/>
  <c r="G283" i="74"/>
  <c r="N20" i="84"/>
  <c r="F283" i="74"/>
  <c r="G371" i="74"/>
  <c r="R20" i="84"/>
  <c r="F371" i="74" s="1"/>
  <c r="G459" i="74"/>
  <c r="V20" i="84"/>
  <c r="F459" i="74" s="1"/>
  <c r="G547" i="74"/>
  <c r="Z20" i="84"/>
  <c r="F547" i="74" s="1"/>
  <c r="G635" i="74"/>
  <c r="AD20" i="84"/>
  <c r="F635" i="74"/>
  <c r="G723" i="74"/>
  <c r="AH20" i="84"/>
  <c r="F723" i="74" s="1"/>
  <c r="G811" i="74"/>
  <c r="AL20" i="84"/>
  <c r="F811" i="74" s="1"/>
  <c r="G899" i="74"/>
  <c r="AP20" i="84"/>
  <c r="F899" i="74" s="1"/>
  <c r="G987" i="74"/>
  <c r="AT20" i="84"/>
  <c r="F987" i="74"/>
  <c r="G1075" i="74"/>
  <c r="AX20" i="84"/>
  <c r="F1075" i="74" s="1"/>
  <c r="G86" i="74"/>
  <c r="E21" i="84"/>
  <c r="F86" i="74" s="1"/>
  <c r="G174" i="74"/>
  <c r="I21" i="84"/>
  <c r="F174" i="74" s="1"/>
  <c r="G262" i="74"/>
  <c r="M21" i="84"/>
  <c r="F262" i="74"/>
  <c r="G350" i="74"/>
  <c r="Q21" i="84"/>
  <c r="F350" i="74" s="1"/>
  <c r="G526" i="74"/>
  <c r="Y21" i="84"/>
  <c r="F526" i="74" s="1"/>
  <c r="G614" i="74"/>
  <c r="AC21" i="84"/>
  <c r="F614" i="74" s="1"/>
  <c r="G702" i="74"/>
  <c r="AG21" i="84"/>
  <c r="F702" i="74"/>
  <c r="G790" i="74"/>
  <c r="AK21" i="84"/>
  <c r="F790" i="74" s="1"/>
  <c r="G878" i="74"/>
  <c r="AO21" i="84"/>
  <c r="F878" i="74" s="1"/>
  <c r="G966" i="74"/>
  <c r="AS21" i="84"/>
  <c r="F966" i="74" s="1"/>
  <c r="G1054" i="74"/>
  <c r="AW21" i="84"/>
  <c r="F1054" i="74"/>
  <c r="G65" i="74"/>
  <c r="D22" i="84"/>
  <c r="F65" i="74" s="1"/>
  <c r="G153" i="74"/>
  <c r="H22" i="84"/>
  <c r="F153" i="74" s="1"/>
  <c r="G241" i="74"/>
  <c r="L22" i="84"/>
  <c r="F241" i="74" s="1"/>
  <c r="G329" i="74"/>
  <c r="P22" i="84"/>
  <c r="F329" i="74"/>
  <c r="G417" i="74"/>
  <c r="T22" i="84"/>
  <c r="F417" i="74" s="1"/>
  <c r="G505" i="74"/>
  <c r="X22" i="84"/>
  <c r="F505" i="74" s="1"/>
  <c r="G593" i="74"/>
  <c r="AB22" i="84"/>
  <c r="F593" i="74" s="1"/>
  <c r="G681" i="74"/>
  <c r="AF22" i="84"/>
  <c r="F681" i="74"/>
  <c r="G857" i="74"/>
  <c r="AN22" i="84"/>
  <c r="F857" i="74" s="1"/>
  <c r="G945" i="74"/>
  <c r="AR22" i="84"/>
  <c r="F945" i="74" s="1"/>
  <c r="G1033" i="74"/>
  <c r="AV22" i="84"/>
  <c r="F1033" i="74" s="1"/>
  <c r="G44" i="74"/>
  <c r="C23" i="84"/>
  <c r="F44" i="74"/>
  <c r="G132" i="74"/>
  <c r="G23" i="84"/>
  <c r="F132" i="74" s="1"/>
  <c r="G220" i="74"/>
  <c r="K23" i="84"/>
  <c r="F220" i="74" s="1"/>
  <c r="G308" i="74"/>
  <c r="O23" i="84"/>
  <c r="F308" i="74" s="1"/>
  <c r="G396" i="74"/>
  <c r="S23" i="84"/>
  <c r="F396" i="74"/>
  <c r="G484" i="74"/>
  <c r="W23" i="84"/>
  <c r="F484" i="74" s="1"/>
  <c r="G572" i="74"/>
  <c r="AA23" i="84"/>
  <c r="F572" i="74" s="1"/>
  <c r="G748" i="74"/>
  <c r="AI23" i="84"/>
  <c r="F748" i="74" s="1"/>
  <c r="G836" i="74"/>
  <c r="AM23" i="84"/>
  <c r="F836" i="74"/>
  <c r="G924" i="74"/>
  <c r="AQ23" i="84"/>
  <c r="F924" i="74" s="1"/>
  <c r="G1012" i="74"/>
  <c r="AU23" i="84"/>
  <c r="F1012" i="74" s="1"/>
  <c r="G1100" i="74"/>
  <c r="AY23" i="84"/>
  <c r="F1100" i="74" s="1"/>
  <c r="G111" i="74"/>
  <c r="F24" i="84"/>
  <c r="F111" i="74"/>
  <c r="G199" i="74"/>
  <c r="J24" i="84"/>
  <c r="F199" i="74" s="1"/>
  <c r="G287" i="74"/>
  <c r="N24" i="84"/>
  <c r="F287" i="74" s="1"/>
  <c r="G375" i="74"/>
  <c r="R24" i="84"/>
  <c r="F375" i="74" s="1"/>
  <c r="G463" i="74"/>
  <c r="V24" i="84"/>
  <c r="F463" i="74" s="1"/>
  <c r="G551" i="74"/>
  <c r="Z24" i="84"/>
  <c r="F551" i="74"/>
  <c r="G639" i="74"/>
  <c r="AD24" i="84"/>
  <c r="F639" i="74" s="1"/>
  <c r="G727" i="74"/>
  <c r="AH24" i="84"/>
  <c r="F727" i="74" s="1"/>
  <c r="G815" i="74"/>
  <c r="AL24" i="84"/>
  <c r="F815" i="74" s="1"/>
  <c r="G903" i="74"/>
  <c r="AP24" i="84"/>
  <c r="F903" i="74"/>
  <c r="G991" i="74"/>
  <c r="AT24" i="84"/>
  <c r="F991" i="74" s="1"/>
  <c r="G1079" i="74"/>
  <c r="AX24" i="84"/>
  <c r="F1079" i="74" s="1"/>
  <c r="G21" i="74"/>
  <c r="B22" i="84"/>
  <c r="F21" i="74" s="1"/>
  <c r="G17" i="74"/>
  <c r="B18" i="84"/>
  <c r="F17" i="74"/>
  <c r="G13" i="74"/>
  <c r="B14" i="84"/>
  <c r="F13" i="74" s="1"/>
  <c r="B10" i="84"/>
  <c r="F9" i="74" s="1"/>
  <c r="G9" i="74"/>
  <c r="B6" i="84"/>
  <c r="F5" i="74"/>
  <c r="G5" i="74"/>
  <c r="AE23" i="84"/>
  <c r="F660" i="74" s="1"/>
  <c r="U21" i="84"/>
  <c r="F438" i="74" s="1"/>
  <c r="AV18" i="84"/>
  <c r="F1029" i="74" s="1"/>
  <c r="E4" i="84"/>
  <c r="F69" i="74" s="1"/>
  <c r="G69" i="74"/>
  <c r="G157" i="74"/>
  <c r="I4" i="84"/>
  <c r="F157" i="74" s="1"/>
  <c r="G245" i="74"/>
  <c r="M4" i="84"/>
  <c r="F245" i="74" s="1"/>
  <c r="G509" i="74"/>
  <c r="Y4" i="84"/>
  <c r="F509" i="74" s="1"/>
  <c r="G597" i="74"/>
  <c r="AC4" i="84"/>
  <c r="F597" i="74"/>
  <c r="G685" i="74"/>
  <c r="AG4" i="84"/>
  <c r="F685" i="74" s="1"/>
  <c r="G773" i="74"/>
  <c r="AK4" i="84"/>
  <c r="F773" i="74" s="1"/>
  <c r="G861" i="74"/>
  <c r="AO4" i="84"/>
  <c r="F861" i="74" s="1"/>
  <c r="AS4" i="84"/>
  <c r="F949" i="74" s="1"/>
  <c r="G949" i="74"/>
  <c r="G1037" i="74"/>
  <c r="AW4" i="84"/>
  <c r="F1037" i="74" s="1"/>
  <c r="D5" i="84"/>
  <c r="F48" i="74" s="1"/>
  <c r="G48" i="74"/>
  <c r="G136" i="74"/>
  <c r="H5" i="84"/>
  <c r="F136" i="74" s="1"/>
  <c r="G224" i="74"/>
  <c r="L5" i="84"/>
  <c r="F224" i="74"/>
  <c r="G312" i="74"/>
  <c r="P5" i="84"/>
  <c r="F312" i="74" s="1"/>
  <c r="G400" i="74"/>
  <c r="T5" i="84"/>
  <c r="F400" i="74" s="1"/>
  <c r="G488" i="74"/>
  <c r="X5" i="84"/>
  <c r="F488" i="74" s="1"/>
  <c r="G752" i="74"/>
  <c r="AJ5" i="84"/>
  <c r="F752" i="74"/>
  <c r="G840" i="74"/>
  <c r="AN5" i="84"/>
  <c r="F840" i="74" s="1"/>
  <c r="G928" i="74"/>
  <c r="AR5" i="84"/>
  <c r="F928" i="74" s="1"/>
  <c r="G1016" i="74"/>
  <c r="AV5" i="84"/>
  <c r="F1016" i="74" s="1"/>
  <c r="G115" i="74"/>
  <c r="G6" i="84"/>
  <c r="F115" i="74"/>
  <c r="G203" i="74"/>
  <c r="K6" i="84"/>
  <c r="F203" i="74" s="1"/>
  <c r="G291" i="74"/>
  <c r="O6" i="84"/>
  <c r="F291" i="74" s="1"/>
  <c r="G379" i="74"/>
  <c r="S6" i="84"/>
  <c r="F379" i="74" s="1"/>
  <c r="G467" i="74"/>
  <c r="W6" i="84"/>
  <c r="F467" i="74"/>
  <c r="G731" i="74"/>
  <c r="AI6" i="84"/>
  <c r="F731" i="74" s="1"/>
  <c r="G819" i="74"/>
  <c r="AM6" i="84"/>
  <c r="F819" i="74" s="1"/>
  <c r="G907" i="74"/>
  <c r="AQ6" i="84"/>
  <c r="F907" i="74" s="1"/>
  <c r="G995" i="74"/>
  <c r="AU6" i="84"/>
  <c r="F995" i="74"/>
  <c r="G1083" i="74"/>
  <c r="AY6" i="84"/>
  <c r="F1083" i="74" s="1"/>
  <c r="G94" i="74"/>
  <c r="F7" i="84"/>
  <c r="F94" i="74" s="1"/>
  <c r="G182" i="74"/>
  <c r="J7" i="84"/>
  <c r="F182" i="74" s="1"/>
  <c r="G446" i="74"/>
  <c r="V7" i="84"/>
  <c r="F446" i="74"/>
  <c r="G534" i="74"/>
  <c r="Z7" i="84"/>
  <c r="F534" i="74" s="1"/>
  <c r="G622" i="74"/>
  <c r="AD7" i="84"/>
  <c r="F622" i="74" s="1"/>
  <c r="G710" i="74"/>
  <c r="AH7" i="84"/>
  <c r="F710" i="74" s="1"/>
  <c r="G798" i="74"/>
  <c r="AL7" i="84"/>
  <c r="F798" i="74"/>
  <c r="G886" i="74"/>
  <c r="AP7" i="84"/>
  <c r="F886" i="74" s="1"/>
  <c r="G974" i="74"/>
  <c r="AT7" i="84"/>
  <c r="F974" i="74" s="1"/>
  <c r="G1062" i="74"/>
  <c r="AX7" i="84"/>
  <c r="F1062" i="74" s="1"/>
  <c r="M8" i="84"/>
  <c r="F249" i="74" s="1"/>
  <c r="G249" i="74"/>
  <c r="U8" i="84"/>
  <c r="F425" i="74" s="1"/>
  <c r="G425" i="74"/>
  <c r="AC8" i="84"/>
  <c r="F601" i="74" s="1"/>
  <c r="G601" i="74"/>
  <c r="G689" i="74"/>
  <c r="AG8" i="84"/>
  <c r="F689" i="74" s="1"/>
  <c r="AK8" i="84"/>
  <c r="F777" i="74" s="1"/>
  <c r="G777" i="74"/>
  <c r="AS8" i="84"/>
  <c r="F953" i="74"/>
  <c r="G953" i="74"/>
  <c r="G52" i="74"/>
  <c r="D9" i="84"/>
  <c r="F52" i="74"/>
  <c r="G140" i="74"/>
  <c r="H9" i="84"/>
  <c r="F140" i="74" s="1"/>
  <c r="G228" i="74"/>
  <c r="L9" i="84"/>
  <c r="F228" i="74" s="1"/>
  <c r="G316" i="74"/>
  <c r="P9" i="84"/>
  <c r="F316" i="74" s="1"/>
  <c r="G404" i="74"/>
  <c r="T9" i="84"/>
  <c r="F404" i="74"/>
  <c r="G492" i="74"/>
  <c r="X9" i="84"/>
  <c r="F492" i="74" s="1"/>
  <c r="G668" i="74"/>
  <c r="AF9" i="84"/>
  <c r="F668" i="74" s="1"/>
  <c r="G756" i="74"/>
  <c r="AJ9" i="84"/>
  <c r="F756" i="74" s="1"/>
  <c r="G844" i="74"/>
  <c r="AN9" i="84"/>
  <c r="F844" i="74"/>
  <c r="G932" i="74"/>
  <c r="AR9" i="84"/>
  <c r="F932" i="74" s="1"/>
  <c r="C10" i="84"/>
  <c r="F31" i="74" s="1"/>
  <c r="G31" i="74"/>
  <c r="G119" i="74"/>
  <c r="G10" i="84"/>
  <c r="F119" i="74" s="1"/>
  <c r="G207" i="74"/>
  <c r="K10" i="84"/>
  <c r="F207" i="74" s="1"/>
  <c r="G383" i="74"/>
  <c r="S10" i="84"/>
  <c r="F383" i="74" s="1"/>
  <c r="G471" i="74"/>
  <c r="W10" i="84"/>
  <c r="F471" i="74"/>
  <c r="G647" i="74"/>
  <c r="AE10" i="84"/>
  <c r="F647" i="74" s="1"/>
  <c r="G735" i="74"/>
  <c r="AI10" i="84"/>
  <c r="F735" i="74" s="1"/>
  <c r="G823" i="74"/>
  <c r="AM10" i="84"/>
  <c r="F823" i="74" s="1"/>
  <c r="G911" i="74"/>
  <c r="AQ10" i="84"/>
  <c r="F911" i="74"/>
  <c r="G1087" i="74"/>
  <c r="AY10" i="84"/>
  <c r="F1087" i="74" s="1"/>
  <c r="G98" i="74"/>
  <c r="F11" i="84"/>
  <c r="F98" i="74" s="1"/>
  <c r="G274" i="74"/>
  <c r="N11" i="84"/>
  <c r="F274" i="74" s="1"/>
  <c r="G450" i="74"/>
  <c r="V11" i="84"/>
  <c r="F450" i="74"/>
  <c r="G626" i="74"/>
  <c r="AD11" i="84"/>
  <c r="F626" i="74" s="1"/>
  <c r="G802" i="74"/>
  <c r="AL11" i="84"/>
  <c r="F802" i="74" s="1"/>
  <c r="G978" i="74"/>
  <c r="AT11" i="84"/>
  <c r="F978" i="74" s="1"/>
  <c r="G77" i="74"/>
  <c r="E12" i="84"/>
  <c r="F77" i="74"/>
  <c r="G165" i="74"/>
  <c r="I12" i="84"/>
  <c r="F165" i="74" s="1"/>
  <c r="G253" i="74"/>
  <c r="M12" i="84"/>
  <c r="F253" i="74" s="1"/>
  <c r="G341" i="74"/>
  <c r="Q12" i="84"/>
  <c r="F341" i="74" s="1"/>
  <c r="G429" i="74"/>
  <c r="U12" i="84"/>
  <c r="F429" i="74"/>
  <c r="G605" i="74"/>
  <c r="AC12" i="84"/>
  <c r="F605" i="74" s="1"/>
  <c r="G693" i="74"/>
  <c r="AG12" i="84"/>
  <c r="F693" i="74" s="1"/>
  <c r="G781" i="74"/>
  <c r="AK12" i="84"/>
  <c r="F781" i="74" s="1"/>
  <c r="G869" i="74"/>
  <c r="AO12" i="84"/>
  <c r="F869" i="74"/>
  <c r="G1045" i="74"/>
  <c r="AW12" i="84"/>
  <c r="F1045" i="74" s="1"/>
  <c r="G144" i="74"/>
  <c r="H13" i="84"/>
  <c r="F144" i="74" s="1"/>
  <c r="G320" i="74"/>
  <c r="P13" i="84"/>
  <c r="F320" i="74" s="1"/>
  <c r="G408" i="74"/>
  <c r="T13" i="84"/>
  <c r="F408" i="74"/>
  <c r="G584" i="74"/>
  <c r="AB13" i="84"/>
  <c r="F584" i="74" s="1"/>
  <c r="G672" i="74"/>
  <c r="AF13" i="84"/>
  <c r="F672" i="74" s="1"/>
  <c r="G760" i="74"/>
  <c r="AJ13" i="84"/>
  <c r="F760" i="74" s="1"/>
  <c r="G848" i="74"/>
  <c r="AN13" i="84"/>
  <c r="F848" i="74"/>
  <c r="G936" i="74"/>
  <c r="AR13" i="84"/>
  <c r="F936" i="74" s="1"/>
  <c r="G1024" i="74"/>
  <c r="AV13" i="84"/>
  <c r="F1024" i="74" s="1"/>
  <c r="G123" i="74"/>
  <c r="G14" i="84"/>
  <c r="F123" i="74" s="1"/>
  <c r="G211" i="74"/>
  <c r="K14" i="84"/>
  <c r="F211" i="74"/>
  <c r="G299" i="74"/>
  <c r="O14" i="84"/>
  <c r="F299" i="74" s="1"/>
  <c r="G475" i="74"/>
  <c r="W14" i="84"/>
  <c r="F475" i="74" s="1"/>
  <c r="G651" i="74"/>
  <c r="AE14" i="84"/>
  <c r="F651" i="74" s="1"/>
  <c r="G739" i="74"/>
  <c r="AI14" i="84"/>
  <c r="F739" i="74"/>
  <c r="G1003" i="74"/>
  <c r="AU14" i="84"/>
  <c r="F1003" i="74" s="1"/>
  <c r="G1091" i="74"/>
  <c r="AY14" i="84"/>
  <c r="F1091" i="74" s="1"/>
  <c r="G102" i="74"/>
  <c r="F15" i="84"/>
  <c r="F102" i="74" s="1"/>
  <c r="G366" i="74"/>
  <c r="R15" i="84"/>
  <c r="F366" i="74"/>
  <c r="G454" i="74"/>
  <c r="V15" i="84"/>
  <c r="F454" i="74" s="1"/>
  <c r="G542" i="74"/>
  <c r="Z15" i="84"/>
  <c r="F542" i="74" s="1"/>
  <c r="G630" i="74"/>
  <c r="AD15" i="84"/>
  <c r="F630" i="74" s="1"/>
  <c r="G718" i="74"/>
  <c r="AH15" i="84"/>
  <c r="F718" i="74"/>
  <c r="G806" i="74"/>
  <c r="AL15" i="84"/>
  <c r="F806" i="74" s="1"/>
  <c r="G1070" i="74"/>
  <c r="AX15" i="84"/>
  <c r="F1070" i="74" s="1"/>
  <c r="G81" i="74"/>
  <c r="E16" i="84"/>
  <c r="F81" i="74" s="1"/>
  <c r="M16" i="84"/>
  <c r="F257" i="74" s="1"/>
  <c r="G257" i="74"/>
  <c r="G236" i="74"/>
  <c r="L17" i="84"/>
  <c r="F236" i="74" s="1"/>
  <c r="G324" i="74"/>
  <c r="P17" i="84"/>
  <c r="F324" i="74"/>
  <c r="G940" i="74"/>
  <c r="AR17" i="84"/>
  <c r="F940" i="74" s="1"/>
  <c r="G1028" i="74"/>
  <c r="AV17" i="84"/>
  <c r="F1028" i="74" s="1"/>
  <c r="G303" i="74"/>
  <c r="O18" i="84"/>
  <c r="F303" i="74" s="1"/>
  <c r="G391" i="74"/>
  <c r="S18" i="84"/>
  <c r="F391" i="74"/>
  <c r="G1007" i="74"/>
  <c r="AU18" i="84"/>
  <c r="F1007" i="74" s="1"/>
  <c r="G1095" i="74"/>
  <c r="AY18" i="84"/>
  <c r="F1095" i="74" s="1"/>
  <c r="G106" i="74"/>
  <c r="F19" i="84"/>
  <c r="F106" i="74" s="1"/>
  <c r="G349" i="74"/>
  <c r="Q20" i="84"/>
  <c r="F349" i="74"/>
  <c r="G437" i="74"/>
  <c r="U20" i="84"/>
  <c r="F437" i="74" s="1"/>
  <c r="G1053" i="74"/>
  <c r="AW20" i="84"/>
  <c r="F1053" i="74" s="1"/>
  <c r="G240" i="74"/>
  <c r="L21" i="84"/>
  <c r="F240" i="74" s="1"/>
  <c r="G328" i="74"/>
  <c r="P21" i="84"/>
  <c r="F328" i="74"/>
  <c r="G944" i="74"/>
  <c r="AR21" i="84"/>
  <c r="F944" i="74" s="1"/>
  <c r="G1032" i="74"/>
  <c r="AV21" i="84"/>
  <c r="F1032" i="74" s="1"/>
  <c r="G10" i="74"/>
  <c r="B11" i="84"/>
  <c r="F10" i="74" s="1"/>
  <c r="G6" i="74"/>
  <c r="B7" i="84"/>
  <c r="F6" i="74"/>
  <c r="I3" i="84"/>
  <c r="F156" i="74"/>
  <c r="D3" i="84"/>
  <c r="F46" i="74"/>
  <c r="N3" i="84"/>
  <c r="F266" i="74"/>
  <c r="L3" i="84"/>
  <c r="F222" i="74"/>
  <c r="Z3" i="84"/>
  <c r="F530" i="74"/>
  <c r="X3" i="84"/>
  <c r="F486" i="74"/>
  <c r="AS3" i="84"/>
  <c r="F948" i="74"/>
  <c r="AO3" i="84"/>
  <c r="F860" i="74"/>
  <c r="AD3" i="84"/>
  <c r="F618" i="74"/>
  <c r="AB3" i="84"/>
  <c r="F574" i="74"/>
  <c r="AV24" i="84"/>
  <c r="F1035" i="74"/>
  <c r="AQ24" i="84"/>
  <c r="F925" i="74"/>
  <c r="AO24" i="84"/>
  <c r="F881" i="74"/>
  <c r="AM24" i="84"/>
  <c r="F837" i="74"/>
  <c r="AJ24" i="84"/>
  <c r="F771" i="74"/>
  <c r="AF24" i="84"/>
  <c r="F683" i="74"/>
  <c r="AA24" i="84"/>
  <c r="F573" i="74"/>
  <c r="Y24" i="84"/>
  <c r="F529" i="74"/>
  <c r="W24" i="84"/>
  <c r="F485" i="74"/>
  <c r="T24" i="84"/>
  <c r="F419" i="74"/>
  <c r="P24" i="84"/>
  <c r="F331" i="74"/>
  <c r="K24" i="84"/>
  <c r="F221" i="74"/>
  <c r="I24" i="84"/>
  <c r="F177" i="74"/>
  <c r="G24" i="84"/>
  <c r="F133" i="74"/>
  <c r="E24" i="84"/>
  <c r="F89" i="74"/>
  <c r="C24" i="84"/>
  <c r="F45" i="74"/>
  <c r="AP23" i="84"/>
  <c r="F902" i="74"/>
  <c r="AN23" i="84"/>
  <c r="F858" i="74"/>
  <c r="AL23" i="84"/>
  <c r="F814" i="74"/>
  <c r="AJ23" i="84"/>
  <c r="F770" i="74"/>
  <c r="Y23" i="84"/>
  <c r="F528" i="74"/>
  <c r="U23" i="84"/>
  <c r="F440" i="74"/>
  <c r="J23" i="84"/>
  <c r="F198" i="74"/>
  <c r="H23" i="84"/>
  <c r="F154" i="74"/>
  <c r="AX22" i="84"/>
  <c r="F1077" i="74"/>
  <c r="AH22" i="84"/>
  <c r="F725" i="74"/>
  <c r="Q22" i="84"/>
  <c r="F351" i="74"/>
  <c r="C22" i="84"/>
  <c r="F43" i="74"/>
  <c r="AX21" i="84"/>
  <c r="F1076" i="74"/>
  <c r="AU21" i="84"/>
  <c r="F1010" i="74"/>
  <c r="AJ21" i="84"/>
  <c r="F768" i="74"/>
  <c r="AD21" i="84"/>
  <c r="F636" i="74"/>
  <c r="X21" i="84"/>
  <c r="F504" i="74"/>
  <c r="S21" i="84"/>
  <c r="F394" i="74"/>
  <c r="G21" i="84"/>
  <c r="F130" i="74"/>
  <c r="AQ20" i="84"/>
  <c r="F921" i="74"/>
  <c r="AN20" i="84"/>
  <c r="F855" i="74"/>
  <c r="AK20" i="84"/>
  <c r="F789" i="74"/>
  <c r="W20" i="84"/>
  <c r="F481" i="74"/>
  <c r="T20" i="84"/>
  <c r="F415" i="74"/>
  <c r="I20" i="84"/>
  <c r="F173" i="74"/>
  <c r="AV19" i="84"/>
  <c r="F1030" i="74"/>
  <c r="AN19" i="84"/>
  <c r="F854" i="74"/>
  <c r="AF19" i="84"/>
  <c r="F678" i="74"/>
  <c r="X19" i="84"/>
  <c r="F502" i="74"/>
  <c r="P19" i="84"/>
  <c r="F326" i="74" s="1"/>
  <c r="H19" i="84"/>
  <c r="F150" i="74" s="1"/>
  <c r="E19" i="84"/>
  <c r="F84" i="74" s="1"/>
  <c r="AT18" i="84"/>
  <c r="F985" i="74" s="1"/>
  <c r="AQ18" i="84"/>
  <c r="F919" i="74" s="1"/>
  <c r="AC18" i="84"/>
  <c r="F611" i="74" s="1"/>
  <c r="Z18" i="84"/>
  <c r="F545" i="74" s="1"/>
  <c r="W18" i="84"/>
  <c r="F479" i="74" s="1"/>
  <c r="I18" i="84"/>
  <c r="F171" i="74" s="1"/>
  <c r="F18" i="84"/>
  <c r="F105" i="74" s="1"/>
  <c r="AY17" i="84"/>
  <c r="F1094" i="74" s="1"/>
  <c r="AP17" i="84"/>
  <c r="F896" i="74" s="1"/>
  <c r="AM17" i="84"/>
  <c r="F830" i="74" s="1"/>
  <c r="AB17" i="84"/>
  <c r="F588" i="74" s="1"/>
  <c r="V17" i="84"/>
  <c r="F456" i="74" s="1"/>
  <c r="K17" i="84"/>
  <c r="F214" i="74" s="1"/>
  <c r="H17" i="84"/>
  <c r="F148" i="74" s="1"/>
  <c r="B17" i="84"/>
  <c r="F16" i="74" s="1"/>
  <c r="AW16" i="84"/>
  <c r="F1049" i="74" s="1"/>
  <c r="AQ16" i="84"/>
  <c r="F917" i="74" s="1"/>
  <c r="X16" i="84"/>
  <c r="F499" i="74" s="1"/>
  <c r="AN15" i="84"/>
  <c r="F850" i="74" s="1"/>
  <c r="N15" i="84"/>
  <c r="F278" i="74" s="1"/>
  <c r="E15" i="84"/>
  <c r="F80" i="74" s="1"/>
  <c r="AS14" i="84"/>
  <c r="F959" i="74" s="1"/>
  <c r="AA14" i="84"/>
  <c r="F563" i="74" s="1"/>
  <c r="AV12" i="84"/>
  <c r="F1023" i="74" s="1"/>
  <c r="Y12" i="84"/>
  <c r="F517" i="74" s="1"/>
  <c r="AP11" i="84"/>
  <c r="F890" i="74" s="1"/>
  <c r="J11" i="84"/>
  <c r="F186" i="74" s="1"/>
  <c r="AU10" i="84"/>
  <c r="F999" i="74" s="1"/>
  <c r="AB9" i="84"/>
  <c r="F580" i="74" s="1"/>
  <c r="AR8" i="84"/>
  <c r="F931" i="74" s="1"/>
  <c r="E7" i="84"/>
  <c r="F72" i="74" s="1"/>
  <c r="Q6" i="84"/>
  <c r="F335" i="74" s="1"/>
  <c r="AF5" i="84"/>
  <c r="F664" i="74" s="1"/>
  <c r="O5" i="84"/>
  <c r="F290" i="74" s="1"/>
  <c r="AV4" i="84"/>
  <c r="F1015" i="74" s="1"/>
  <c r="AE4" i="84"/>
  <c r="F641" i="74" s="1"/>
  <c r="L4" i="84"/>
  <c r="F223" i="74" s="1"/>
  <c r="G55" i="74"/>
  <c r="G161" i="74"/>
  <c r="G297" i="74"/>
  <c r="G433" i="74"/>
  <c r="G569" i="74"/>
  <c r="G705" i="74"/>
  <c r="G797" i="74"/>
  <c r="G1069" i="74"/>
  <c r="G311" i="74"/>
  <c r="P4" i="84"/>
  <c r="F311" i="74" s="1"/>
  <c r="G399" i="74"/>
  <c r="T4" i="84"/>
  <c r="F399" i="74"/>
  <c r="G487" i="74"/>
  <c r="X4" i="84"/>
  <c r="F487" i="74" s="1"/>
  <c r="G575" i="74"/>
  <c r="AB4" i="84"/>
  <c r="F575" i="74" s="1"/>
  <c r="G663" i="74"/>
  <c r="AF4" i="84"/>
  <c r="F663" i="74" s="1"/>
  <c r="G751" i="74"/>
  <c r="AJ4" i="84"/>
  <c r="F751" i="74"/>
  <c r="G839" i="74"/>
  <c r="AN4" i="84"/>
  <c r="F839" i="74" s="1"/>
  <c r="G927" i="74"/>
  <c r="AR4" i="84"/>
  <c r="F927" i="74" s="1"/>
  <c r="G26" i="74"/>
  <c r="C5" i="84"/>
  <c r="F26" i="74" s="1"/>
  <c r="G114" i="74"/>
  <c r="G5" i="84"/>
  <c r="F114" i="74"/>
  <c r="G378" i="74"/>
  <c r="S5" i="84"/>
  <c r="F378" i="74" s="1"/>
  <c r="G466" i="74"/>
  <c r="W5" i="84"/>
  <c r="F466" i="74" s="1"/>
  <c r="G554" i="74"/>
  <c r="AA5" i="84"/>
  <c r="F554" i="74" s="1"/>
  <c r="G642" i="74"/>
  <c r="AE5" i="84"/>
  <c r="F642" i="74"/>
  <c r="G730" i="74"/>
  <c r="AI5" i="84"/>
  <c r="F730" i="74" s="1"/>
  <c r="G818" i="74"/>
  <c r="AM5" i="84"/>
  <c r="F818" i="74" s="1"/>
  <c r="G906" i="74"/>
  <c r="AQ5" i="84"/>
  <c r="F906" i="74" s="1"/>
  <c r="G994" i="74"/>
  <c r="AU5" i="84"/>
  <c r="F994" i="74"/>
  <c r="G1082" i="74"/>
  <c r="AY5" i="84"/>
  <c r="F1082" i="74" s="1"/>
  <c r="G93" i="74"/>
  <c r="F6" i="84"/>
  <c r="F93" i="74" s="1"/>
  <c r="J6" i="84"/>
  <c r="F181" i="74" s="1"/>
  <c r="G181" i="74"/>
  <c r="G269" i="74"/>
  <c r="N6" i="84"/>
  <c r="F269" i="74" s="1"/>
  <c r="R6" i="84"/>
  <c r="F357" i="74" s="1"/>
  <c r="G357" i="74"/>
  <c r="Z6" i="84"/>
  <c r="F533" i="74" s="1"/>
  <c r="G533" i="74"/>
  <c r="AD6" i="84"/>
  <c r="F621" i="74"/>
  <c r="G621" i="74"/>
  <c r="AH6" i="84"/>
  <c r="F709" i="74" s="1"/>
  <c r="G709" i="74"/>
  <c r="AP6" i="84"/>
  <c r="F885" i="74" s="1"/>
  <c r="G885" i="74"/>
  <c r="G973" i="74"/>
  <c r="AT6" i="84"/>
  <c r="F973" i="74" s="1"/>
  <c r="AX6" i="84"/>
  <c r="F1061" i="74" s="1"/>
  <c r="G1061" i="74"/>
  <c r="G160" i="74"/>
  <c r="I7" i="84"/>
  <c r="F160" i="74" s="1"/>
  <c r="G248" i="74"/>
  <c r="M7" i="84"/>
  <c r="F248" i="74" s="1"/>
  <c r="G336" i="74"/>
  <c r="Q7" i="84"/>
  <c r="F336" i="74"/>
  <c r="G424" i="74"/>
  <c r="U7" i="84"/>
  <c r="F424" i="74" s="1"/>
  <c r="G512" i="74"/>
  <c r="Y7" i="84"/>
  <c r="F512" i="74" s="1"/>
  <c r="G600" i="74"/>
  <c r="AC7" i="84"/>
  <c r="F600" i="74" s="1"/>
  <c r="G688" i="74"/>
  <c r="AG7" i="84"/>
  <c r="F688" i="74"/>
  <c r="G776" i="74"/>
  <c r="AK7" i="84"/>
  <c r="F776" i="74" s="1"/>
  <c r="G864" i="74"/>
  <c r="AO7" i="84"/>
  <c r="F864" i="74" s="1"/>
  <c r="G952" i="74"/>
  <c r="AS7" i="84"/>
  <c r="F952" i="74" s="1"/>
  <c r="G1040" i="74"/>
  <c r="AW7" i="84"/>
  <c r="F1040" i="74"/>
  <c r="G51" i="74"/>
  <c r="D8" i="84"/>
  <c r="F51" i="74" s="1"/>
  <c r="G139" i="74"/>
  <c r="H8" i="84"/>
  <c r="F139" i="74" s="1"/>
  <c r="G315" i="74"/>
  <c r="P8" i="84"/>
  <c r="F315" i="74" s="1"/>
  <c r="G403" i="74"/>
  <c r="T8" i="84"/>
  <c r="F403" i="74"/>
  <c r="G491" i="74"/>
  <c r="X8" i="84"/>
  <c r="F491" i="74" s="1"/>
  <c r="G579" i="74"/>
  <c r="AB8" i="84"/>
  <c r="F579" i="74" s="1"/>
  <c r="G667" i="74"/>
  <c r="AF8" i="84"/>
  <c r="F667" i="74" s="1"/>
  <c r="G755" i="74"/>
  <c r="AJ8" i="84"/>
  <c r="F755" i="74"/>
  <c r="G1019" i="74"/>
  <c r="AV8" i="84"/>
  <c r="F1019" i="74" s="1"/>
  <c r="G118" i="74"/>
  <c r="G9" i="84"/>
  <c r="F118" i="74" s="1"/>
  <c r="G206" i="74"/>
  <c r="K9" i="84"/>
  <c r="F206" i="74" s="1"/>
  <c r="G294" i="74"/>
  <c r="O9" i="84"/>
  <c r="F294" i="74"/>
  <c r="G382" i="74"/>
  <c r="S9" i="84"/>
  <c r="F382" i="74" s="1"/>
  <c r="G470" i="74"/>
  <c r="W9" i="84"/>
  <c r="F470" i="74" s="1"/>
  <c r="G558" i="74"/>
  <c r="AA9" i="84"/>
  <c r="F558" i="74" s="1"/>
  <c r="G734" i="74"/>
  <c r="AI9" i="84"/>
  <c r="F734" i="74"/>
  <c r="G822" i="74"/>
  <c r="AM9" i="84"/>
  <c r="F822" i="74" s="1"/>
  <c r="G910" i="74"/>
  <c r="AQ9" i="84"/>
  <c r="F910" i="74" s="1"/>
  <c r="G998" i="74"/>
  <c r="AU9" i="84"/>
  <c r="F998" i="74" s="1"/>
  <c r="G1086" i="74"/>
  <c r="AY9" i="84"/>
  <c r="F1086" i="74"/>
  <c r="G97" i="74"/>
  <c r="F10" i="84"/>
  <c r="F97" i="74" s="1"/>
  <c r="G185" i="74"/>
  <c r="J10" i="84"/>
  <c r="F185" i="74" s="1"/>
  <c r="G273" i="74"/>
  <c r="N10" i="84"/>
  <c r="F273" i="74" s="1"/>
  <c r="G449" i="74"/>
  <c r="V10" i="84"/>
  <c r="F449" i="74"/>
  <c r="G537" i="74"/>
  <c r="Z10" i="84"/>
  <c r="F537" i="74" s="1"/>
  <c r="G713" i="74"/>
  <c r="AH10" i="84"/>
  <c r="F713" i="74" s="1"/>
  <c r="G801" i="74"/>
  <c r="AL10" i="84"/>
  <c r="F801" i="74" s="1"/>
  <c r="G889" i="74"/>
  <c r="AP10" i="84"/>
  <c r="F889" i="74"/>
  <c r="G977" i="74"/>
  <c r="AT10" i="84"/>
  <c r="F977" i="74" s="1"/>
  <c r="G1065" i="74"/>
  <c r="AX10" i="84"/>
  <c r="F1065" i="74" s="1"/>
  <c r="G76" i="74"/>
  <c r="E11" i="84"/>
  <c r="F76" i="74" s="1"/>
  <c r="G164" i="74"/>
  <c r="I11" i="84"/>
  <c r="F164" i="74"/>
  <c r="G252" i="74"/>
  <c r="M11" i="84"/>
  <c r="F252" i="74" s="1"/>
  <c r="G340" i="74"/>
  <c r="Q11" i="84"/>
  <c r="F340" i="74" s="1"/>
  <c r="G428" i="74"/>
  <c r="U11" i="84"/>
  <c r="F428" i="74" s="1"/>
  <c r="G516" i="74"/>
  <c r="Y11" i="84"/>
  <c r="F516" i="74"/>
  <c r="G604" i="74"/>
  <c r="AC11" i="84"/>
  <c r="F604" i="74" s="1"/>
  <c r="G692" i="74"/>
  <c r="AG11" i="84"/>
  <c r="F692" i="74" s="1"/>
  <c r="G780" i="74"/>
  <c r="AK11" i="84"/>
  <c r="F780" i="74" s="1"/>
  <c r="G868" i="74"/>
  <c r="AO11" i="84"/>
  <c r="F868" i="74"/>
  <c r="G956" i="74"/>
  <c r="AS11" i="84"/>
  <c r="F956" i="74" s="1"/>
  <c r="G1044" i="74"/>
  <c r="AW11" i="84"/>
  <c r="F1044" i="74" s="1"/>
  <c r="G231" i="74"/>
  <c r="L12" i="84"/>
  <c r="F231" i="74" s="1"/>
  <c r="G319" i="74"/>
  <c r="P12" i="84"/>
  <c r="F319" i="74"/>
  <c r="G407" i="74"/>
  <c r="T12" i="84"/>
  <c r="F407" i="74" s="1"/>
  <c r="G495" i="74"/>
  <c r="X12" i="84"/>
  <c r="F495" i="74" s="1"/>
  <c r="G671" i="74"/>
  <c r="AF12" i="84"/>
  <c r="F671" i="74" s="1"/>
  <c r="G759" i="74"/>
  <c r="AJ12" i="84"/>
  <c r="F759" i="74"/>
  <c r="G847" i="74"/>
  <c r="AN12" i="84"/>
  <c r="F847" i="74" s="1"/>
  <c r="G935" i="74"/>
  <c r="AR12" i="84"/>
  <c r="F935" i="74" s="1"/>
  <c r="G34" i="74"/>
  <c r="C13" i="84"/>
  <c r="F34" i="74" s="1"/>
  <c r="G210" i="74"/>
  <c r="K13" i="84"/>
  <c r="F210" i="74"/>
  <c r="G298" i="74"/>
  <c r="O13" i="84"/>
  <c r="F298" i="74" s="1"/>
  <c r="G386" i="74"/>
  <c r="S13" i="84"/>
  <c r="F386" i="74" s="1"/>
  <c r="G474" i="74"/>
  <c r="W13" i="84"/>
  <c r="F474" i="74" s="1"/>
  <c r="G562" i="74"/>
  <c r="AA13" i="84"/>
  <c r="F562" i="74"/>
  <c r="G650" i="74"/>
  <c r="AE13" i="84"/>
  <c r="F650" i="74" s="1"/>
  <c r="G826" i="74"/>
  <c r="AM13" i="84"/>
  <c r="F826" i="74" s="1"/>
  <c r="G914" i="74"/>
  <c r="AQ13" i="84"/>
  <c r="F914" i="74" s="1"/>
  <c r="G1002" i="74"/>
  <c r="AU13" i="84"/>
  <c r="F1002" i="74"/>
  <c r="G1090" i="74"/>
  <c r="AY13" i="84"/>
  <c r="F1090" i="74" s="1"/>
  <c r="G101" i="74"/>
  <c r="F14" i="84"/>
  <c r="F101" i="74" s="1"/>
  <c r="G277" i="74"/>
  <c r="N14" i="84"/>
  <c r="F277" i="74" s="1"/>
  <c r="G541" i="74"/>
  <c r="Z14" i="84"/>
  <c r="F541" i="74"/>
  <c r="G629" i="74"/>
  <c r="AD14" i="84"/>
  <c r="F629" i="74" s="1"/>
  <c r="AL14" i="84"/>
  <c r="F805" i="74" s="1"/>
  <c r="G805" i="74"/>
  <c r="G893" i="74"/>
  <c r="AP14" i="84"/>
  <c r="F893" i="74" s="1"/>
  <c r="G981" i="74"/>
  <c r="AT14" i="84"/>
  <c r="F981" i="74" s="1"/>
  <c r="G168" i="74"/>
  <c r="I15" i="84"/>
  <c r="F168" i="74" s="1"/>
  <c r="G256" i="74"/>
  <c r="M15" i="84"/>
  <c r="F256" i="74"/>
  <c r="G344" i="74"/>
  <c r="Q15" i="84"/>
  <c r="F344" i="74" s="1"/>
  <c r="G432" i="74"/>
  <c r="U15" i="84"/>
  <c r="F432" i="74" s="1"/>
  <c r="G696" i="74"/>
  <c r="AG15" i="84"/>
  <c r="F696" i="74" s="1"/>
  <c r="G784" i="74"/>
  <c r="AK15" i="84"/>
  <c r="F784" i="74"/>
  <c r="G872" i="74"/>
  <c r="AO15" i="84"/>
  <c r="F872" i="74" s="1"/>
  <c r="G960" i="74"/>
  <c r="AS15" i="84"/>
  <c r="F960" i="74" s="1"/>
  <c r="G1048" i="74"/>
  <c r="AW15" i="84"/>
  <c r="F1048" i="74" s="1"/>
  <c r="D16" i="84"/>
  <c r="F59" i="74" s="1"/>
  <c r="G59" i="74"/>
  <c r="G147" i="74"/>
  <c r="H16" i="84"/>
  <c r="F147" i="74" s="1"/>
  <c r="G235" i="74"/>
  <c r="L16" i="84"/>
  <c r="F235" i="74"/>
  <c r="G323" i="74"/>
  <c r="P16" i="84"/>
  <c r="F323" i="74" s="1"/>
  <c r="G587" i="74"/>
  <c r="AB16" i="84"/>
  <c r="F587" i="74" s="1"/>
  <c r="G675" i="74"/>
  <c r="AF16" i="84"/>
  <c r="F675" i="74" s="1"/>
  <c r="G939" i="74"/>
  <c r="AR16" i="84"/>
  <c r="F939" i="74"/>
  <c r="G1027" i="74"/>
  <c r="AV16" i="84"/>
  <c r="F1027" i="74" s="1"/>
  <c r="G38" i="74"/>
  <c r="C17" i="84"/>
  <c r="F38" i="74" s="1"/>
  <c r="G566" i="74"/>
  <c r="AA17" i="84"/>
  <c r="F566" i="74" s="1"/>
  <c r="G654" i="74"/>
  <c r="AE17" i="84"/>
  <c r="F654" i="74"/>
  <c r="G633" i="74"/>
  <c r="AD18" i="84"/>
  <c r="F633" i="74" s="1"/>
  <c r="G721" i="74"/>
  <c r="AH18" i="84"/>
  <c r="F721" i="74" s="1"/>
  <c r="G679" i="74"/>
  <c r="AF20" i="84"/>
  <c r="F679" i="74" s="1"/>
  <c r="G767" i="74"/>
  <c r="AJ20" i="84"/>
  <c r="F767" i="74"/>
  <c r="G42" i="74"/>
  <c r="C21" i="84"/>
  <c r="F42" i="74" s="1"/>
  <c r="G570" i="74"/>
  <c r="AA21" i="84"/>
  <c r="F570" i="74" s="1"/>
  <c r="G658" i="74"/>
  <c r="AE21" i="84"/>
  <c r="F658" i="74" s="1"/>
  <c r="G373" i="74"/>
  <c r="R22" i="84"/>
  <c r="F373" i="74"/>
  <c r="B12" i="84"/>
  <c r="F11" i="74"/>
  <c r="G11" i="74"/>
  <c r="B4" i="84"/>
  <c r="F3" i="74" s="1"/>
  <c r="G3" i="74"/>
  <c r="Q3" i="84"/>
  <c r="F332" i="74" s="1"/>
  <c r="V3" i="84"/>
  <c r="F442" i="74" s="1"/>
  <c r="T3" i="84"/>
  <c r="F398" i="74" s="1"/>
  <c r="AX3" i="84"/>
  <c r="F1058" i="74" s="1"/>
  <c r="AV3" i="84"/>
  <c r="F1014" i="74" s="1"/>
  <c r="AK3" i="84"/>
  <c r="F772" i="74" s="1"/>
  <c r="AG3" i="84"/>
  <c r="F684" i="74" s="1"/>
  <c r="AK24" i="84"/>
  <c r="F793" i="74" s="1"/>
  <c r="U24" i="84"/>
  <c r="F441" i="74" s="1"/>
  <c r="AW23" i="84"/>
  <c r="F1056" i="74" s="1"/>
  <c r="AS23" i="84"/>
  <c r="F968" i="74" s="1"/>
  <c r="AH23" i="84"/>
  <c r="F726" i="74" s="1"/>
  <c r="AF23" i="84"/>
  <c r="F682" i="74" s="1"/>
  <c r="AD23" i="84"/>
  <c r="F638" i="74" s="1"/>
  <c r="AB23" i="84"/>
  <c r="F594" i="74" s="1"/>
  <c r="Q23" i="84"/>
  <c r="F352" i="74" s="1"/>
  <c r="M23" i="84"/>
  <c r="F264" i="74" s="1"/>
  <c r="F23" i="84"/>
  <c r="F110" i="74" s="1"/>
  <c r="AY22" i="84"/>
  <c r="F1099" i="74" s="1"/>
  <c r="AO22" i="84"/>
  <c r="F879" i="74" s="1"/>
  <c r="AM22" i="84"/>
  <c r="F835" i="74" s="1"/>
  <c r="AK22" i="84"/>
  <c r="F791" i="74" s="1"/>
  <c r="AI22" i="84"/>
  <c r="F747" i="74" s="1"/>
  <c r="AD22" i="84"/>
  <c r="F637" i="74" s="1"/>
  <c r="Y22" i="84"/>
  <c r="F527" i="74" s="1"/>
  <c r="W22" i="84"/>
  <c r="F483" i="74" s="1"/>
  <c r="U22" i="84"/>
  <c r="F439" i="74" s="1"/>
  <c r="S22" i="84"/>
  <c r="F395" i="74" s="1"/>
  <c r="O22" i="84"/>
  <c r="F307" i="74" s="1"/>
  <c r="I22" i="84"/>
  <c r="F175" i="74" s="1"/>
  <c r="F22" i="84"/>
  <c r="F109" i="74" s="1"/>
  <c r="AY21" i="84"/>
  <c r="F1098" i="74" s="1"/>
  <c r="AM21" i="84"/>
  <c r="F834" i="74" s="1"/>
  <c r="AH21" i="84"/>
  <c r="F724" i="74" s="1"/>
  <c r="AB21" i="84"/>
  <c r="F592" i="74" s="1"/>
  <c r="V21" i="84"/>
  <c r="F460" i="74" s="1"/>
  <c r="K21" i="84"/>
  <c r="F218" i="74" s="1"/>
  <c r="H21" i="84"/>
  <c r="F152" i="74" s="1"/>
  <c r="B21" i="84"/>
  <c r="F20" i="74" s="1"/>
  <c r="AO20" i="84"/>
  <c r="F877" i="74" s="1"/>
  <c r="AI20" i="84"/>
  <c r="F745" i="74" s="1"/>
  <c r="AC20" i="84"/>
  <c r="F613" i="74" s="1"/>
  <c r="X20" i="84"/>
  <c r="F503" i="74" s="1"/>
  <c r="L20" i="84"/>
  <c r="F239" i="74" s="1"/>
  <c r="G20" i="84"/>
  <c r="F129" i="74" s="1"/>
  <c r="D20" i="84"/>
  <c r="F63" i="74" s="1"/>
  <c r="AW19" i="84"/>
  <c r="F1052" i="74" s="1"/>
  <c r="AT19" i="84"/>
  <c r="F986" i="74" s="1"/>
  <c r="AO19" i="84"/>
  <c r="F876" i="74" s="1"/>
  <c r="AL19" i="84"/>
  <c r="F810" i="74" s="1"/>
  <c r="AG19" i="84"/>
  <c r="F700" i="74" s="1"/>
  <c r="AD19" i="84"/>
  <c r="F634" i="74" s="1"/>
  <c r="Y19" i="84"/>
  <c r="F524" i="74" s="1"/>
  <c r="V19" i="84"/>
  <c r="F458" i="74" s="1"/>
  <c r="Q19" i="84"/>
  <c r="F348" i="74" s="1"/>
  <c r="N19" i="84"/>
  <c r="F282" i="74" s="1"/>
  <c r="I19" i="84"/>
  <c r="F172" i="74" s="1"/>
  <c r="B19" i="84"/>
  <c r="F18" i="74" s="1"/>
  <c r="AO18" i="84"/>
  <c r="F875" i="74" s="1"/>
  <c r="AL18" i="84"/>
  <c r="F809" i="74" s="1"/>
  <c r="AI18" i="84"/>
  <c r="F743" i="74" s="1"/>
  <c r="U18" i="84"/>
  <c r="F435" i="74" s="1"/>
  <c r="R18" i="84"/>
  <c r="F369" i="74" s="1"/>
  <c r="G18" i="84"/>
  <c r="F127" i="74" s="1"/>
  <c r="AQ17" i="84"/>
  <c r="F918" i="74" s="1"/>
  <c r="AN17" i="84"/>
  <c r="F852" i="74" s="1"/>
  <c r="AH17" i="84"/>
  <c r="F720" i="74" s="1"/>
  <c r="W17" i="84"/>
  <c r="F478" i="74" s="1"/>
  <c r="T17" i="84"/>
  <c r="F412" i="74" s="1"/>
  <c r="F17" i="84"/>
  <c r="F104" i="74" s="1"/>
  <c r="AN16" i="84"/>
  <c r="F851" i="74" s="1"/>
  <c r="AE16" i="84"/>
  <c r="F653" i="74" s="1"/>
  <c r="Y16" i="84"/>
  <c r="F521" i="74" s="1"/>
  <c r="I16" i="84"/>
  <c r="F169" i="74" s="1"/>
  <c r="AP15" i="84"/>
  <c r="F894" i="74" s="1"/>
  <c r="Y15" i="84"/>
  <c r="F520" i="74" s="1"/>
  <c r="H15" i="84"/>
  <c r="F146" i="74" s="1"/>
  <c r="AM14" i="84"/>
  <c r="F827" i="74" s="1"/>
  <c r="AC14" i="84"/>
  <c r="F607" i="74" s="1"/>
  <c r="S14" i="84"/>
  <c r="F387" i="74" s="1"/>
  <c r="AI13" i="84"/>
  <c r="F738" i="74" s="1"/>
  <c r="X13" i="84"/>
  <c r="F496" i="74" s="1"/>
  <c r="L13" i="84"/>
  <c r="F232" i="74" s="1"/>
  <c r="AY12" i="84"/>
  <c r="F1089" i="74" s="1"/>
  <c r="AB12" i="84"/>
  <c r="F583" i="74" s="1"/>
  <c r="AH11" i="84"/>
  <c r="F714" i="74" s="1"/>
  <c r="AA10" i="84"/>
  <c r="F559" i="74" s="1"/>
  <c r="O10" i="84"/>
  <c r="F295" i="74" s="1"/>
  <c r="AP9" i="84"/>
  <c r="F888" i="74" s="1"/>
  <c r="AE9" i="84"/>
  <c r="F646" i="74" s="1"/>
  <c r="AW8" i="84"/>
  <c r="F1041" i="74" s="1"/>
  <c r="AE8" i="84"/>
  <c r="F645" i="74" s="1"/>
  <c r="L8" i="84"/>
  <c r="F227" i="74" s="1"/>
  <c r="AR7" i="84"/>
  <c r="F930" i="74" s="1"/>
  <c r="B5" i="84"/>
  <c r="F4" i="74" s="1"/>
  <c r="AI4" i="84"/>
  <c r="F729" i="74" s="1"/>
  <c r="Q4" i="84"/>
  <c r="F333" i="74" s="1"/>
  <c r="G7" i="74"/>
  <c r="G73" i="74"/>
  <c r="G377" i="74"/>
  <c r="G513" i="74"/>
  <c r="G649" i="74"/>
  <c r="G785" i="74"/>
  <c r="G1057" i="74"/>
  <c r="C4" i="84"/>
  <c r="F25" i="74" s="1"/>
  <c r="G25" i="74"/>
  <c r="G4" i="84"/>
  <c r="F113" i="74"/>
  <c r="G113" i="74"/>
  <c r="K4" i="84"/>
  <c r="F201" i="74" s="1"/>
  <c r="G201" i="74"/>
  <c r="G289" i="74"/>
  <c r="O4" i="84"/>
  <c r="F289" i="74" s="1"/>
  <c r="G465" i="74"/>
  <c r="W4" i="84"/>
  <c r="F465" i="74"/>
  <c r="G553" i="74"/>
  <c r="AA4" i="84"/>
  <c r="F553" i="74" s="1"/>
  <c r="AM4" i="84"/>
  <c r="F817" i="74" s="1"/>
  <c r="G817" i="74"/>
  <c r="AQ4" i="84"/>
  <c r="F905" i="74"/>
  <c r="G905" i="74"/>
  <c r="G993" i="74"/>
  <c r="AU4" i="84"/>
  <c r="F993" i="74"/>
  <c r="F5" i="84"/>
  <c r="F92" i="74"/>
  <c r="G92" i="74"/>
  <c r="G180" i="74"/>
  <c r="J5" i="84"/>
  <c r="F180" i="74"/>
  <c r="G268" i="74"/>
  <c r="N5" i="84"/>
  <c r="F268" i="74" s="1"/>
  <c r="G356" i="74"/>
  <c r="R5" i="84"/>
  <c r="F356" i="74" s="1"/>
  <c r="G444" i="74"/>
  <c r="V5" i="84"/>
  <c r="F444" i="74" s="1"/>
  <c r="G532" i="74"/>
  <c r="Z5" i="84"/>
  <c r="F532" i="74"/>
  <c r="G620" i="74"/>
  <c r="AD5" i="84"/>
  <c r="F620" i="74" s="1"/>
  <c r="G708" i="74"/>
  <c r="AH5" i="84"/>
  <c r="F708" i="74" s="1"/>
  <c r="G796" i="74"/>
  <c r="AL5" i="84"/>
  <c r="F796" i="74" s="1"/>
  <c r="G884" i="74"/>
  <c r="AP5" i="84"/>
  <c r="F884" i="74"/>
  <c r="G972" i="74"/>
  <c r="AT5" i="84"/>
  <c r="F972" i="74" s="1"/>
  <c r="G1060" i="74"/>
  <c r="AX5" i="84"/>
  <c r="F1060" i="74" s="1"/>
  <c r="E6" i="84"/>
  <c r="F71" i="74" s="1"/>
  <c r="G71" i="74"/>
  <c r="G159" i="74"/>
  <c r="I6" i="84"/>
  <c r="F159" i="74" s="1"/>
  <c r="G423" i="74"/>
  <c r="U6" i="84"/>
  <c r="F423" i="74" s="1"/>
  <c r="G511" i="74"/>
  <c r="Y6" i="84"/>
  <c r="F511" i="74"/>
  <c r="G599" i="74"/>
  <c r="AC6" i="84"/>
  <c r="F599" i="74" s="1"/>
  <c r="G687" i="74"/>
  <c r="AG6" i="84"/>
  <c r="F687" i="74" s="1"/>
  <c r="G775" i="74"/>
  <c r="AK6" i="84"/>
  <c r="F775" i="74" s="1"/>
  <c r="G863" i="74"/>
  <c r="AO6" i="84"/>
  <c r="F863" i="74"/>
  <c r="G50" i="74"/>
  <c r="D7" i="84"/>
  <c r="F50" i="74" s="1"/>
  <c r="G138" i="74"/>
  <c r="H7" i="84"/>
  <c r="F138" i="74" s="1"/>
  <c r="G226" i="74"/>
  <c r="L7" i="84"/>
  <c r="F226" i="74" s="1"/>
  <c r="G314" i="74"/>
  <c r="P7" i="84"/>
  <c r="F314" i="74"/>
  <c r="G402" i="74"/>
  <c r="T7" i="84"/>
  <c r="F402" i="74" s="1"/>
  <c r="G490" i="74"/>
  <c r="X7" i="84"/>
  <c r="F490" i="74" s="1"/>
  <c r="G578" i="74"/>
  <c r="AB7" i="84"/>
  <c r="F578" i="74" s="1"/>
  <c r="G666" i="74"/>
  <c r="AF7" i="84"/>
  <c r="F666" i="74"/>
  <c r="G754" i="74"/>
  <c r="AJ7" i="84"/>
  <c r="F754" i="74" s="1"/>
  <c r="G842" i="74"/>
  <c r="AN7" i="84"/>
  <c r="F842" i="74" s="1"/>
  <c r="G117" i="74"/>
  <c r="G8" i="84"/>
  <c r="F117" i="74" s="1"/>
  <c r="G205" i="74"/>
  <c r="K8" i="84"/>
  <c r="F205" i="74"/>
  <c r="G293" i="74"/>
  <c r="O8" i="84"/>
  <c r="F293" i="74" s="1"/>
  <c r="G381" i="74"/>
  <c r="S8" i="84"/>
  <c r="F381" i="74" s="1"/>
  <c r="G469" i="74"/>
  <c r="W8" i="84"/>
  <c r="F469" i="74" s="1"/>
  <c r="G557" i="74"/>
  <c r="AA8" i="84"/>
  <c r="F557" i="74"/>
  <c r="G821" i="74"/>
  <c r="AM8" i="84"/>
  <c r="F821" i="74" s="1"/>
  <c r="G909" i="74"/>
  <c r="AQ8" i="84"/>
  <c r="F909" i="74" s="1"/>
  <c r="G997" i="74"/>
  <c r="AU8" i="84"/>
  <c r="F997" i="74" s="1"/>
  <c r="G1085" i="74"/>
  <c r="AY8" i="84"/>
  <c r="F1085" i="74"/>
  <c r="G184" i="74"/>
  <c r="J9" i="84"/>
  <c r="F184" i="74" s="1"/>
  <c r="G272" i="74"/>
  <c r="N9" i="84"/>
  <c r="F272" i="74" s="1"/>
  <c r="G360" i="74"/>
  <c r="R9" i="84"/>
  <c r="F360" i="74" s="1"/>
  <c r="G448" i="74"/>
  <c r="V9" i="84"/>
  <c r="F448" i="74"/>
  <c r="G536" i="74"/>
  <c r="Z9" i="84"/>
  <c r="F536" i="74" s="1"/>
  <c r="G624" i="74"/>
  <c r="AD9" i="84"/>
  <c r="F624" i="74" s="1"/>
  <c r="G712" i="74"/>
  <c r="AH9" i="84"/>
  <c r="F712" i="74" s="1"/>
  <c r="G800" i="74"/>
  <c r="AL9" i="84"/>
  <c r="F800" i="74"/>
  <c r="G976" i="74"/>
  <c r="AT9" i="84"/>
  <c r="F976" i="74" s="1"/>
  <c r="G1064" i="74"/>
  <c r="AX9" i="84"/>
  <c r="F1064" i="74" s="1"/>
  <c r="G75" i="74"/>
  <c r="E10" i="84"/>
  <c r="F75" i="74" s="1"/>
  <c r="G163" i="74"/>
  <c r="I10" i="84"/>
  <c r="F163" i="74"/>
  <c r="G251" i="74"/>
  <c r="M10" i="84"/>
  <c r="F251" i="74" s="1"/>
  <c r="G339" i="74"/>
  <c r="Q10" i="84"/>
  <c r="F339" i="74" s="1"/>
  <c r="G515" i="74"/>
  <c r="Y10" i="84"/>
  <c r="F515" i="74" s="1"/>
  <c r="G603" i="74"/>
  <c r="AC10" i="84"/>
  <c r="F603" i="74"/>
  <c r="G779" i="74"/>
  <c r="AK10" i="84"/>
  <c r="F779" i="74" s="1"/>
  <c r="G867" i="74"/>
  <c r="AO10" i="84"/>
  <c r="F867" i="74" s="1"/>
  <c r="G955" i="74"/>
  <c r="AS10" i="84"/>
  <c r="F955" i="74" s="1"/>
  <c r="G1043" i="74"/>
  <c r="AW10" i="84"/>
  <c r="F1043" i="74"/>
  <c r="G54" i="74"/>
  <c r="D11" i="84"/>
  <c r="F54" i="74" s="1"/>
  <c r="G142" i="74"/>
  <c r="H11" i="84"/>
  <c r="F142" i="74" s="1"/>
  <c r="G230" i="74"/>
  <c r="L11" i="84"/>
  <c r="F230" i="74" s="1"/>
  <c r="G318" i="74"/>
  <c r="P11" i="84"/>
  <c r="F318" i="74"/>
  <c r="G406" i="74"/>
  <c r="T11" i="84"/>
  <c r="F406" i="74" s="1"/>
  <c r="G494" i="74"/>
  <c r="X11" i="84"/>
  <c r="F494" i="74" s="1"/>
  <c r="G582" i="74"/>
  <c r="AB11" i="84"/>
  <c r="F582" i="74" s="1"/>
  <c r="G670" i="74"/>
  <c r="AF11" i="84"/>
  <c r="F670" i="74"/>
  <c r="G758" i="74"/>
  <c r="AJ11" i="84"/>
  <c r="F758" i="74" s="1"/>
  <c r="G846" i="74"/>
  <c r="AN11" i="84"/>
  <c r="F846" i="74" s="1"/>
  <c r="G934" i="74"/>
  <c r="AR11" i="84"/>
  <c r="F934" i="74" s="1"/>
  <c r="G1022" i="74"/>
  <c r="AV11" i="84"/>
  <c r="F1022" i="74"/>
  <c r="C12" i="84"/>
  <c r="F33" i="74"/>
  <c r="G33" i="74"/>
  <c r="G12" i="84"/>
  <c r="F121" i="74" s="1"/>
  <c r="G121" i="74"/>
  <c r="S12" i="84"/>
  <c r="F385" i="74" s="1"/>
  <c r="G385" i="74"/>
  <c r="G473" i="74"/>
  <c r="W12" i="84"/>
  <c r="F473" i="74" s="1"/>
  <c r="G561" i="74"/>
  <c r="AA12" i="84"/>
  <c r="F561" i="74" s="1"/>
  <c r="AI12" i="84"/>
  <c r="F737" i="74" s="1"/>
  <c r="G737" i="74"/>
  <c r="AM12" i="84"/>
  <c r="F825" i="74" s="1"/>
  <c r="G825" i="74"/>
  <c r="G913" i="74"/>
  <c r="AQ12" i="84"/>
  <c r="F913" i="74" s="1"/>
  <c r="G100" i="74"/>
  <c r="F13" i="84"/>
  <c r="F100" i="74" s="1"/>
  <c r="G188" i="74"/>
  <c r="J13" i="84"/>
  <c r="F188" i="74"/>
  <c r="G276" i="74"/>
  <c r="N13" i="84"/>
  <c r="F276" i="74" s="1"/>
  <c r="G452" i="74"/>
  <c r="V13" i="84"/>
  <c r="F452" i="74" s="1"/>
  <c r="G540" i="74"/>
  <c r="Z13" i="84"/>
  <c r="F540" i="74" s="1"/>
  <c r="G628" i="74"/>
  <c r="AD13" i="84"/>
  <c r="F628" i="74"/>
  <c r="G716" i="74"/>
  <c r="AH13" i="84"/>
  <c r="F716" i="74" s="1"/>
  <c r="G892" i="74"/>
  <c r="AP13" i="84"/>
  <c r="F892" i="74" s="1"/>
  <c r="G980" i="74"/>
  <c r="AT13" i="84"/>
  <c r="F980" i="74" s="1"/>
  <c r="G1068" i="74"/>
  <c r="AX13" i="84"/>
  <c r="F1068" i="74"/>
  <c r="E14" i="84"/>
  <c r="F79" i="74"/>
  <c r="G79" i="74"/>
  <c r="G167" i="74"/>
  <c r="I14" i="84"/>
  <c r="F167" i="74"/>
  <c r="G255" i="74"/>
  <c r="M14" i="84"/>
  <c r="F255" i="74" s="1"/>
  <c r="G343" i="74"/>
  <c r="Q14" i="84"/>
  <c r="F343" i="74" s="1"/>
  <c r="G431" i="74"/>
  <c r="U14" i="84"/>
  <c r="F431" i="74" s="1"/>
  <c r="G695" i="74"/>
  <c r="AG14" i="84"/>
  <c r="F695" i="74"/>
  <c r="G783" i="74"/>
  <c r="AK14" i="84"/>
  <c r="F783" i="74" s="1"/>
  <c r="G1047" i="74"/>
  <c r="AW14" i="84"/>
  <c r="F1047" i="74" s="1"/>
  <c r="G58" i="74"/>
  <c r="D15" i="84"/>
  <c r="F58" i="74" s="1"/>
  <c r="G322" i="74"/>
  <c r="P15" i="84"/>
  <c r="F322" i="74"/>
  <c r="G410" i="74"/>
  <c r="T15" i="84"/>
  <c r="F410" i="74" s="1"/>
  <c r="G498" i="74"/>
  <c r="X15" i="84"/>
  <c r="F498" i="74" s="1"/>
  <c r="G586" i="74"/>
  <c r="AB15" i="84"/>
  <c r="F586" i="74" s="1"/>
  <c r="G674" i="74"/>
  <c r="AF15" i="84"/>
  <c r="F674" i="74"/>
  <c r="G762" i="74"/>
  <c r="AJ15" i="84"/>
  <c r="F762" i="74" s="1"/>
  <c r="G1026" i="74"/>
  <c r="AV15" i="84"/>
  <c r="F1026" i="74" s="1"/>
  <c r="G37" i="74"/>
  <c r="C16" i="84"/>
  <c r="F37" i="74" s="1"/>
  <c r="G125" i="74"/>
  <c r="G16" i="84"/>
  <c r="F125" i="74"/>
  <c r="G213" i="74"/>
  <c r="K16" i="84"/>
  <c r="F213" i="74" s="1"/>
  <c r="G301" i="74"/>
  <c r="O16" i="84"/>
  <c r="F301" i="74" s="1"/>
  <c r="G389" i="74"/>
  <c r="S16" i="84"/>
  <c r="F389" i="74" s="1"/>
  <c r="G477" i="74"/>
  <c r="W16" i="84"/>
  <c r="F477" i="74"/>
  <c r="G741" i="74"/>
  <c r="AI16" i="84"/>
  <c r="F741" i="74" s="1"/>
  <c r="G829" i="74"/>
  <c r="AM16" i="84"/>
  <c r="F829" i="74" s="1"/>
  <c r="G1093" i="74"/>
  <c r="AY16" i="84"/>
  <c r="F1093" i="74" s="1"/>
  <c r="G280" i="74"/>
  <c r="N17" i="84"/>
  <c r="F280" i="74"/>
  <c r="G368" i="74"/>
  <c r="R17" i="84"/>
  <c r="F368" i="74" s="1"/>
  <c r="G984" i="74"/>
  <c r="AT17" i="84"/>
  <c r="F984" i="74" s="1"/>
  <c r="G1072" i="74"/>
  <c r="AX17" i="84"/>
  <c r="F1072" i="74" s="1"/>
  <c r="G259" i="74"/>
  <c r="M18" i="84"/>
  <c r="F259" i="74"/>
  <c r="G347" i="74"/>
  <c r="Q18" i="84"/>
  <c r="F347" i="74" s="1"/>
  <c r="G963" i="74"/>
  <c r="AS18" i="84"/>
  <c r="F963" i="74" s="1"/>
  <c r="G1051" i="74"/>
  <c r="AW18" i="84"/>
  <c r="F1051" i="74" s="1"/>
  <c r="G305" i="74"/>
  <c r="O20" i="84"/>
  <c r="F305" i="74"/>
  <c r="G393" i="74"/>
  <c r="S20" i="84"/>
  <c r="F393" i="74" s="1"/>
  <c r="G1009" i="74"/>
  <c r="AU20" i="84"/>
  <c r="F1009" i="74" s="1"/>
  <c r="G1097" i="74"/>
  <c r="AY20" i="84"/>
  <c r="F1097" i="74" s="1"/>
  <c r="G196" i="74"/>
  <c r="J21" i="84"/>
  <c r="F196" i="74"/>
  <c r="G284" i="74"/>
  <c r="N21" i="84"/>
  <c r="F284" i="74" s="1"/>
  <c r="G900" i="74"/>
  <c r="AP21" i="84"/>
  <c r="F900" i="74" s="1"/>
  <c r="G988" i="74"/>
  <c r="AT21" i="84"/>
  <c r="F988" i="74" s="1"/>
  <c r="G12" i="74"/>
  <c r="B13" i="84"/>
  <c r="F12" i="74"/>
  <c r="G8" i="74"/>
  <c r="B9" i="84"/>
  <c r="F8" i="74" s="1"/>
  <c r="J3" i="84"/>
  <c r="F178" i="74" s="1"/>
  <c r="H3" i="84"/>
  <c r="F134" i="74" s="1"/>
  <c r="E3" i="84"/>
  <c r="F68" i="74" s="1"/>
  <c r="M3" i="84"/>
  <c r="F244" i="74" s="1"/>
  <c r="Y3" i="84"/>
  <c r="F508" i="74" s="1"/>
  <c r="AT3" i="84"/>
  <c r="F970" i="74" s="1"/>
  <c r="AR3" i="84"/>
  <c r="F926" i="74" s="1"/>
  <c r="AP3" i="84"/>
  <c r="F882" i="74" s="1"/>
  <c r="AN3" i="84"/>
  <c r="F838" i="74" s="1"/>
  <c r="AC3" i="84"/>
  <c r="F596" i="74" s="1"/>
  <c r="AY24" i="84"/>
  <c r="F1101" i="74" s="1"/>
  <c r="AU24" i="84"/>
  <c r="F1013" i="74" s="1"/>
  <c r="AR24" i="84"/>
  <c r="F947" i="74" s="1"/>
  <c r="AN24" i="84"/>
  <c r="F859" i="74" s="1"/>
  <c r="AI24" i="84"/>
  <c r="F749" i="74" s="1"/>
  <c r="AE24" i="84"/>
  <c r="F661" i="74" s="1"/>
  <c r="AB24" i="84"/>
  <c r="F595" i="74" s="1"/>
  <c r="X24" i="84"/>
  <c r="F507" i="74" s="1"/>
  <c r="S24" i="84"/>
  <c r="F397" i="74" s="1"/>
  <c r="O24" i="84"/>
  <c r="F309" i="74" s="1"/>
  <c r="L24" i="84"/>
  <c r="F243" i="74" s="1"/>
  <c r="H24" i="84"/>
  <c r="F155" i="74" s="1"/>
  <c r="D24" i="84"/>
  <c r="F67" i="74" s="1"/>
  <c r="AO23" i="84"/>
  <c r="F880" i="74" s="1"/>
  <c r="AK23" i="84"/>
  <c r="F792" i="74" s="1"/>
  <c r="Z23" i="84"/>
  <c r="F550" i="74" s="1"/>
  <c r="X23" i="84"/>
  <c r="F506" i="74" s="1"/>
  <c r="V23" i="84"/>
  <c r="F462" i="74" s="1"/>
  <c r="T23" i="84"/>
  <c r="F418" i="74" s="1"/>
  <c r="I23" i="84"/>
  <c r="F176" i="74" s="1"/>
  <c r="D23" i="84"/>
  <c r="F66" i="74" s="1"/>
  <c r="AP22" i="84"/>
  <c r="F901" i="74" s="1"/>
  <c r="Z22" i="84"/>
  <c r="F549" i="74" s="1"/>
  <c r="M22" i="84"/>
  <c r="F263" i="74" s="1"/>
  <c r="J22" i="84"/>
  <c r="F197" i="74" s="1"/>
  <c r="G22" i="84"/>
  <c r="F131" i="74" s="1"/>
  <c r="AQ21" i="84"/>
  <c r="F922" i="74" s="1"/>
  <c r="AN21" i="84"/>
  <c r="F856" i="74" s="1"/>
  <c r="Z21" i="84"/>
  <c r="F548" i="74" s="1"/>
  <c r="W21" i="84"/>
  <c r="F482" i="74" s="1"/>
  <c r="T21" i="84"/>
  <c r="F416" i="74" s="1"/>
  <c r="F21" i="84"/>
  <c r="F108" i="74" s="1"/>
  <c r="AR20" i="84"/>
  <c r="F943" i="74" s="1"/>
  <c r="AM20" i="84"/>
  <c r="F833" i="74" s="1"/>
  <c r="AG20" i="84"/>
  <c r="F701" i="74" s="1"/>
  <c r="P20" i="84"/>
  <c r="F327" i="74" s="1"/>
  <c r="M20" i="84"/>
  <c r="F261" i="74" s="1"/>
  <c r="E20" i="84"/>
  <c r="F85" i="74" s="1"/>
  <c r="B20" i="84"/>
  <c r="F19" i="74" s="1"/>
  <c r="AR19" i="84"/>
  <c r="F942" i="74" s="1"/>
  <c r="AJ19" i="84"/>
  <c r="F766" i="74" s="1"/>
  <c r="AB19" i="84"/>
  <c r="F590" i="74" s="1"/>
  <c r="T19" i="84"/>
  <c r="F414" i="74" s="1"/>
  <c r="L19" i="84"/>
  <c r="F238" i="74" s="1"/>
  <c r="AX18" i="84"/>
  <c r="F1073" i="74" s="1"/>
  <c r="AM18" i="84"/>
  <c r="F831" i="74" s="1"/>
  <c r="AG18" i="84"/>
  <c r="F699" i="74" s="1"/>
  <c r="AA18" i="84"/>
  <c r="F567" i="74" s="1"/>
  <c r="V18" i="84"/>
  <c r="F457" i="74" s="1"/>
  <c r="J18" i="84"/>
  <c r="F193" i="74" s="1"/>
  <c r="E18" i="84"/>
  <c r="F83" i="74" s="1"/>
  <c r="AL17" i="84"/>
  <c r="F808" i="74" s="1"/>
  <c r="AI17" i="84"/>
  <c r="F742" i="74" s="1"/>
  <c r="AF17" i="84"/>
  <c r="F676" i="74" s="1"/>
  <c r="Z17" i="84"/>
  <c r="F544" i="74" s="1"/>
  <c r="O17" i="84"/>
  <c r="F302" i="74" s="1"/>
  <c r="D17" i="84"/>
  <c r="F60" i="74" s="1"/>
  <c r="AU16" i="84"/>
  <c r="F1005" i="74" s="1"/>
  <c r="AO16" i="84"/>
  <c r="F873" i="74" s="1"/>
  <c r="AC16" i="84"/>
  <c r="F609" i="74" s="1"/>
  <c r="T16" i="84"/>
  <c r="F411" i="74" s="1"/>
  <c r="Q16" i="84"/>
  <c r="F345" i="74" s="1"/>
  <c r="AR15" i="84"/>
  <c r="F938" i="74" s="1"/>
  <c r="J15" i="84"/>
  <c r="F190" i="74" s="1"/>
  <c r="AO14" i="84"/>
  <c r="F871" i="74" s="1"/>
  <c r="V14" i="84"/>
  <c r="F453" i="74" s="1"/>
  <c r="J14" i="84"/>
  <c r="F189" i="74" s="1"/>
  <c r="AL13" i="84"/>
  <c r="F804" i="74" s="1"/>
  <c r="D13" i="84"/>
  <c r="F56" i="74" s="1"/>
  <c r="H12" i="84"/>
  <c r="F143" i="74" s="1"/>
  <c r="Z11" i="84"/>
  <c r="F538" i="74" s="1"/>
  <c r="AD10" i="84"/>
  <c r="F625" i="74" s="1"/>
  <c r="R10" i="84"/>
  <c r="F361" i="74" s="1"/>
  <c r="C9" i="84"/>
  <c r="F30" i="74" s="1"/>
  <c r="AI8" i="84"/>
  <c r="F733" i="74" s="1"/>
  <c r="Q8" i="84"/>
  <c r="F337" i="74" s="1"/>
  <c r="AV7" i="84"/>
  <c r="F1018" i="74" s="1"/>
  <c r="N7" i="84"/>
  <c r="F270" i="74" s="1"/>
  <c r="AS6" i="84"/>
  <c r="F951" i="74" s="1"/>
  <c r="AA6" i="84"/>
  <c r="F555" i="74" s="1"/>
  <c r="U4" i="84"/>
  <c r="F421" i="74" s="1"/>
  <c r="G15" i="74"/>
  <c r="G27" i="74"/>
  <c r="G365" i="74"/>
  <c r="G865" i="74"/>
  <c r="G1001" i="74"/>
  <c r="G90" i="74" l="1"/>
  <c r="U3" i="84"/>
  <c r="F420" i="74" s="1"/>
  <c r="G420" i="74"/>
  <c r="AJ3" i="84"/>
  <c r="F750" i="74" s="1"/>
  <c r="G750" i="74"/>
  <c r="AL3" i="84"/>
  <c r="F794" i="74" s="1"/>
  <c r="G794" i="74"/>
  <c r="H4" i="84"/>
  <c r="F135" i="74" s="1"/>
  <c r="G135" i="74"/>
  <c r="G576" i="74"/>
  <c r="G247" i="74"/>
  <c r="V6" i="84"/>
  <c r="F445" i="74" s="1"/>
  <c r="G358" i="74"/>
  <c r="G843" i="74"/>
  <c r="G427" i="74"/>
  <c r="G957" i="74"/>
  <c r="G364" i="74"/>
  <c r="C14" i="84"/>
  <c r="F35" i="74" s="1"/>
  <c r="G915" i="74"/>
  <c r="G982" i="74"/>
  <c r="G697" i="74"/>
  <c r="G763" i="74"/>
  <c r="G192" i="74"/>
  <c r="G390" i="74"/>
  <c r="G632" i="74"/>
  <c r="G764" i="74"/>
  <c r="G1006" i="74"/>
  <c r="G787" i="74"/>
  <c r="G260" i="74"/>
  <c r="G436" i="74"/>
  <c r="G612" i="74"/>
  <c r="G788" i="74"/>
  <c r="G964" i="74"/>
  <c r="G41" i="74"/>
  <c r="K20" i="84"/>
  <c r="F217" i="74" s="1"/>
  <c r="G217" i="74"/>
  <c r="G525" i="74"/>
  <c r="G657" i="74"/>
  <c r="G746" i="74"/>
  <c r="G219" i="74"/>
  <c r="G461" i="74"/>
  <c r="G615" i="74"/>
  <c r="G659" i="74"/>
  <c r="G923" i="74"/>
  <c r="AT22" i="84"/>
  <c r="F989" i="74" s="1"/>
  <c r="G1011" i="74"/>
  <c r="G88" i="74"/>
  <c r="G242" i="74"/>
  <c r="G286" i="74"/>
  <c r="G616" i="74"/>
  <c r="G704" i="74"/>
  <c r="G1034" i="74"/>
  <c r="G717" i="74"/>
  <c r="AH14" i="84"/>
  <c r="F717" i="74" s="1"/>
  <c r="AX23" i="84"/>
  <c r="F1078" i="74" s="1"/>
  <c r="G1078" i="74"/>
  <c r="Q24" i="84"/>
  <c r="F353" i="74" s="1"/>
  <c r="G969" i="74"/>
  <c r="B24" i="84"/>
  <c r="F23" i="74" s="1"/>
  <c r="G22" i="74"/>
  <c r="G2" i="74"/>
</calcChain>
</file>

<file path=xl/sharedStrings.xml><?xml version="1.0" encoding="utf-8"?>
<sst xmlns="http://schemas.openxmlformats.org/spreadsheetml/2006/main" count="654" uniqueCount="167">
  <si>
    <t>Australian SE</t>
  </si>
  <si>
    <t>Bursa Malaysia</t>
  </si>
  <si>
    <t>Hong Kong Exchanges</t>
  </si>
  <si>
    <t>Indonesia SE</t>
  </si>
  <si>
    <t>New Zealand Exchange</t>
  </si>
  <si>
    <t>Philippine SE</t>
  </si>
  <si>
    <t>Singapore Exchange</t>
  </si>
  <si>
    <t>London SE</t>
  </si>
  <si>
    <t>Mauritius</t>
  </si>
  <si>
    <t>Eyptian</t>
  </si>
  <si>
    <t>Nigeria</t>
  </si>
  <si>
    <t>Demutualised</t>
  </si>
  <si>
    <t>Otherwise</t>
  </si>
  <si>
    <t>Botswana</t>
  </si>
  <si>
    <t>Luxembourg</t>
  </si>
  <si>
    <t>Ghana</t>
  </si>
  <si>
    <t>Cote d'Ivoire</t>
  </si>
  <si>
    <t>Swaziland</t>
  </si>
  <si>
    <t>Barbados</t>
  </si>
  <si>
    <t>Malta</t>
  </si>
  <si>
    <t>Deutsche Börse(Germany)</t>
  </si>
  <si>
    <t>Nairobi (Kenya)</t>
  </si>
  <si>
    <t>Dhaka Stock Exchange (Bangladesh)</t>
  </si>
  <si>
    <t>Tel Aviv Stock Exchange (Israel)</t>
  </si>
  <si>
    <t>Amman Stock Exchange ( Jordan)</t>
  </si>
  <si>
    <t>Athens Exchange (Greece)</t>
  </si>
  <si>
    <t>Wiener Borse (Austria)</t>
  </si>
  <si>
    <t>Zagreb Stock Exchange ( Crotia)</t>
  </si>
  <si>
    <t>Oslo Stock Exchange (Norway)</t>
  </si>
  <si>
    <t>Bolsa Mexicana de Valores (Mexico)</t>
  </si>
  <si>
    <t>Casablanca Stock Exchange (Morocco)</t>
  </si>
  <si>
    <t>Istabul Stock Exchange (Turkey)</t>
  </si>
  <si>
    <t>Borsa de Valores de Colombia</t>
  </si>
  <si>
    <t>Caracus Stock Exchange (Venezuela)</t>
  </si>
  <si>
    <t>Zimbabwe Stock Exchange( Zimbabwe)</t>
  </si>
  <si>
    <t>Tunis (Tunisia)</t>
  </si>
  <si>
    <t>Cyprus</t>
  </si>
  <si>
    <t>Helsinki Stock Exchange ( Finland)</t>
  </si>
  <si>
    <t>Euronext Paris ( France)</t>
  </si>
  <si>
    <t>Budapest Stock Exchange ( Hungary)</t>
  </si>
  <si>
    <t>Colombo stock Exchange ( Sri Lanka)</t>
  </si>
  <si>
    <t>London SE (UK)</t>
  </si>
  <si>
    <t>Johannesburg SE ( South Africa)</t>
  </si>
  <si>
    <t>New York Stock Exchange</t>
  </si>
  <si>
    <t>Stockholm Stock Exchange (Sweden)</t>
  </si>
  <si>
    <t>Euronext Brussels (Belgium)</t>
  </si>
  <si>
    <t>Borsa Italiana (Italy)</t>
  </si>
  <si>
    <t>Namibian Stock Exchange</t>
  </si>
  <si>
    <t>Jamaica Stock Exchange</t>
  </si>
  <si>
    <t>Level of Economic Development</t>
  </si>
  <si>
    <t>Developed economy</t>
  </si>
  <si>
    <t>Ownership structure</t>
  </si>
  <si>
    <t>Year Demutualised</t>
  </si>
  <si>
    <t>Zagreb ( Crotia)</t>
  </si>
  <si>
    <t>Borsa Colombia</t>
  </si>
  <si>
    <t>Helsinki( Finland)</t>
  </si>
  <si>
    <t>Athens (Greece)</t>
  </si>
  <si>
    <t>Budapest ( Hungary)</t>
  </si>
  <si>
    <t xml:space="preserve">Borsa Italiana </t>
  </si>
  <si>
    <t>Jamaica</t>
  </si>
  <si>
    <t>Amman ( Jordan)</t>
  </si>
  <si>
    <t>Bolsa Mexicana</t>
  </si>
  <si>
    <t>Casablanca (Morocco)</t>
  </si>
  <si>
    <t>Oslo (Norway)</t>
  </si>
  <si>
    <t xml:space="preserve">New Zealand </t>
  </si>
  <si>
    <t xml:space="preserve">Philippine </t>
  </si>
  <si>
    <t>ZSE.( Zimbabwe)</t>
  </si>
  <si>
    <t>Caracus  (Venezuela)</t>
  </si>
  <si>
    <t>Istabul (Turkey)</t>
  </si>
  <si>
    <t>Colombo  ( Sri Lanka)</t>
  </si>
  <si>
    <t>Stockholm (Sweden)</t>
  </si>
  <si>
    <t>BME Spanish</t>
  </si>
  <si>
    <t>Lusaka SE</t>
  </si>
  <si>
    <t>Lusaka</t>
  </si>
  <si>
    <t>Uganda SE</t>
  </si>
  <si>
    <t>Malawi</t>
  </si>
  <si>
    <t>Uganda</t>
  </si>
  <si>
    <t>0therwise</t>
  </si>
  <si>
    <t>NYSE Euronext</t>
  </si>
  <si>
    <t>MK</t>
  </si>
  <si>
    <t>ST</t>
  </si>
  <si>
    <t>LS</t>
  </si>
  <si>
    <t>Age</t>
  </si>
  <si>
    <t>Number of listed counters(LS)</t>
  </si>
  <si>
    <t>Market Capitalisation as a % of GDP(MK)</t>
  </si>
  <si>
    <t>Stock Traded, Total Value as a % of GDP(ST)</t>
  </si>
  <si>
    <t xml:space="preserve">Automated Exchanges </t>
  </si>
  <si>
    <t xml:space="preserve"> Automation Year</t>
  </si>
  <si>
    <t>Time since automation(TSA)</t>
  </si>
  <si>
    <t>Automation Status(AS)</t>
  </si>
  <si>
    <t>AS</t>
  </si>
  <si>
    <t>TSA</t>
  </si>
  <si>
    <t>EL</t>
  </si>
  <si>
    <t>COUNTRY</t>
  </si>
  <si>
    <t>VARIABLES</t>
  </si>
  <si>
    <t>tsa=c(1)+c(2)*mk+c(3)*st+c(4)*el</t>
  </si>
  <si>
    <t>(Bangladesh)</t>
  </si>
  <si>
    <t xml:space="preserve">Dhaka Stock Exchange </t>
  </si>
  <si>
    <t>Tel Aviv</t>
  </si>
  <si>
    <t>(Israel)</t>
  </si>
  <si>
    <t>DEL</t>
  </si>
  <si>
    <t>MK (%GDP)</t>
  </si>
  <si>
    <t>ST(% GDP)</t>
  </si>
  <si>
    <t>DMK(%GDP)</t>
  </si>
  <si>
    <t>DST %GDP)</t>
  </si>
  <si>
    <t>CMK</t>
  </si>
  <si>
    <t>CST</t>
  </si>
  <si>
    <t>CEL</t>
  </si>
  <si>
    <t>EMK</t>
  </si>
  <si>
    <t>EST</t>
  </si>
  <si>
    <t>EEL</t>
  </si>
  <si>
    <t>TMK</t>
  </si>
  <si>
    <t>TST</t>
  </si>
  <si>
    <t>TEL</t>
  </si>
  <si>
    <t>MMK</t>
  </si>
  <si>
    <t>MST</t>
  </si>
  <si>
    <t>MEL</t>
  </si>
  <si>
    <t>AGE</t>
  </si>
  <si>
    <t>DS</t>
  </si>
  <si>
    <r>
      <t>Y= β</t>
    </r>
    <r>
      <rPr>
        <vertAlign val="subscript"/>
        <sz val="12"/>
        <color rgb="FF000000"/>
        <rFont val="Times New Roman"/>
        <family val="1"/>
      </rPr>
      <t>0</t>
    </r>
    <r>
      <rPr>
        <sz val="12"/>
        <color rgb="FF000000"/>
        <rFont val="Times New Roman"/>
        <family val="1"/>
      </rPr>
      <t>+ β</t>
    </r>
    <r>
      <rPr>
        <vertAlign val="subscript"/>
        <sz val="12"/>
        <color rgb="FF000000"/>
        <rFont val="Times New Roman"/>
        <family val="1"/>
      </rPr>
      <t>1</t>
    </r>
    <r>
      <rPr>
        <sz val="12"/>
        <color rgb="FF000000"/>
        <rFont val="Times New Roman"/>
        <family val="1"/>
      </rPr>
      <t>X</t>
    </r>
    <r>
      <rPr>
        <vertAlign val="subscript"/>
        <sz val="12"/>
        <color rgb="FF000000"/>
        <rFont val="Times New Roman"/>
        <family val="1"/>
      </rPr>
      <t>1</t>
    </r>
    <r>
      <rPr>
        <sz val="12"/>
        <color rgb="FF000000"/>
        <rFont val="Times New Roman"/>
        <family val="1"/>
      </rPr>
      <t>+β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X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+ β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 xml:space="preserve"> X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 xml:space="preserve">+µ, </t>
    </r>
  </si>
  <si>
    <t>service</t>
  </si>
  <si>
    <t>dprn</t>
  </si>
  <si>
    <t>total ex</t>
  </si>
  <si>
    <t>tax</t>
  </si>
  <si>
    <t>initial outlay</t>
  </si>
  <si>
    <t>buying</t>
  </si>
  <si>
    <t>depreciation</t>
  </si>
  <si>
    <t>cashflows</t>
  </si>
  <si>
    <t>Disc Value</t>
  </si>
  <si>
    <t>after tax wacc=ko(1-t)</t>
  </si>
  <si>
    <t>Year</t>
  </si>
  <si>
    <t>npv</t>
  </si>
  <si>
    <t>State</t>
  </si>
  <si>
    <t>Variable</t>
  </si>
  <si>
    <t>Yr1990</t>
  </si>
  <si>
    <t>Yr1991</t>
  </si>
  <si>
    <t>Yr1992</t>
  </si>
  <si>
    <t>Yr1993</t>
  </si>
  <si>
    <t>Yr1994</t>
  </si>
  <si>
    <t>Yr1995</t>
  </si>
  <si>
    <t>Yr1996</t>
  </si>
  <si>
    <t>Yr1997</t>
  </si>
  <si>
    <t>Yr1998</t>
  </si>
  <si>
    <t>Yr1999</t>
  </si>
  <si>
    <t>Yr2000</t>
  </si>
  <si>
    <t>Yr2001</t>
  </si>
  <si>
    <t>Yr2002</t>
  </si>
  <si>
    <t>Yr2003</t>
  </si>
  <si>
    <t>Yr2004</t>
  </si>
  <si>
    <t>Yr2005</t>
  </si>
  <si>
    <t>Yr2006</t>
  </si>
  <si>
    <t>Yr2007</t>
  </si>
  <si>
    <t>Yr2008</t>
  </si>
  <si>
    <t>Yr2009</t>
  </si>
  <si>
    <t>Yr2010</t>
  </si>
  <si>
    <t>Market  capitalisation (MK)</t>
  </si>
  <si>
    <t>Stock Turnover(ST)</t>
  </si>
  <si>
    <t>Exchange listing(EL)</t>
  </si>
  <si>
    <t>Time since automation (TSA)</t>
  </si>
  <si>
    <t>Age (AGE)</t>
  </si>
  <si>
    <t>automation status (AS)</t>
  </si>
  <si>
    <t>demutualisation status (DS)</t>
  </si>
  <si>
    <t>Economic status (ES)</t>
  </si>
  <si>
    <t>Cote d'Ivoire exchange</t>
  </si>
  <si>
    <t>Nigeria stock exchange</t>
  </si>
  <si>
    <t>nigeria stock exchange</t>
  </si>
  <si>
    <t>Yr2011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</si>
</sst>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20"/>
      <name val="Calibri"/>
      <family val="2"/>
      <scheme val="minor"/>
    </font>
    <font>
      <sz val="9"/>
      <color indexed="2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1"/>
      <color theme="5"/>
      <name val="Calibri"/>
      <family val="2"/>
      <scheme val="minor"/>
    </font>
    <font>
      <sz val="12"/>
      <color rgb="FF000000"/>
      <name val="Times New Roman"/>
      <family val="1"/>
    </font>
    <font>
      <vertAlign val="subscript"/>
      <sz val="12"/>
      <color rgb="FF000000"/>
      <name val="Times New Roman"/>
      <family val="1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Fill="1" applyBorder="1"/>
    <xf numFmtId="0" fontId="0" fillId="0" borderId="0" xfId="0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1" fillId="0" borderId="0" xfId="0" applyFont="1" applyBorder="1"/>
    <xf numFmtId="0" fontId="0" fillId="0" borderId="0" xfId="0" applyAlignment="1">
      <alignment horizontal="center"/>
    </xf>
    <xf numFmtId="0" fontId="5" fillId="3" borderId="0" xfId="0" applyFont="1" applyFill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5" fillId="4" borderId="0" xfId="0" applyFont="1" applyFill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4" borderId="16" xfId="0" applyFont="1" applyFill="1" applyBorder="1"/>
    <xf numFmtId="0" fontId="5" fillId="4" borderId="17" xfId="0" applyFont="1" applyFill="1" applyBorder="1"/>
    <xf numFmtId="0" fontId="5" fillId="4" borderId="15" xfId="0" applyFont="1" applyFill="1" applyBorder="1"/>
    <xf numFmtId="0" fontId="5" fillId="4" borderId="0" xfId="0" applyFont="1" applyFill="1" applyBorder="1"/>
    <xf numFmtId="0" fontId="0" fillId="5" borderId="0" xfId="0" applyFill="1"/>
    <xf numFmtId="0" fontId="5" fillId="5" borderId="0" xfId="0" applyFont="1" applyFill="1"/>
    <xf numFmtId="0" fontId="0" fillId="5" borderId="13" xfId="0" applyFill="1" applyBorder="1" applyAlignment="1">
      <alignment horizontal="center"/>
    </xf>
    <xf numFmtId="0" fontId="0" fillId="5" borderId="1" xfId="0" applyFill="1" applyBorder="1"/>
    <xf numFmtId="0" fontId="0" fillId="5" borderId="14" xfId="0" applyFill="1" applyBorder="1"/>
    <xf numFmtId="0" fontId="0" fillId="5" borderId="0" xfId="0" applyFill="1" applyBorder="1"/>
    <xf numFmtId="0" fontId="0" fillId="5" borderId="13" xfId="0" applyFill="1" applyBorder="1"/>
    <xf numFmtId="0" fontId="0" fillId="5" borderId="2" xfId="0" applyFill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2" xfId="0" applyFont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3" xfId="0" applyFill="1" applyBorder="1"/>
    <xf numFmtId="0" fontId="6" fillId="0" borderId="0" xfId="0" applyFont="1"/>
    <xf numFmtId="0" fontId="8" fillId="0" borderId="0" xfId="0" applyFont="1"/>
    <xf numFmtId="8" fontId="0" fillId="0" borderId="0" xfId="0" applyNumberForma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5" borderId="0" xfId="0" applyFont="1" applyFill="1" applyBorder="1"/>
    <xf numFmtId="1" fontId="0" fillId="5" borderId="0" xfId="0" applyNumberFormat="1" applyFill="1" applyBorder="1"/>
    <xf numFmtId="0" fontId="0" fillId="0" borderId="0" xfId="0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DB432"/>
      <rgbColor rgb="00000000"/>
      <rgbColor rgb="00386294"/>
      <rgbColor rgb="00DBE5F1"/>
      <rgbColor rgb="00FFFFFF"/>
      <rgbColor rgb="00B8CCE4"/>
      <rgbColor rgb="00DDE9F7"/>
      <rgbColor rgb="00D9D9D9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5"/>
  <sheetViews>
    <sheetView topLeftCell="E33" workbookViewId="0">
      <selection activeCell="J35" sqref="J35"/>
    </sheetView>
  </sheetViews>
  <sheetFormatPr defaultRowHeight="15" x14ac:dyDescent="0.25"/>
  <cols>
    <col min="2" max="2" width="36.140625" customWidth="1"/>
    <col min="3" max="3" width="13.140625" customWidth="1"/>
    <col min="6" max="6" width="34" customWidth="1"/>
    <col min="7" max="7" width="9.140625" customWidth="1"/>
    <col min="8" max="8" width="17.85546875" customWidth="1"/>
    <col min="10" max="10" width="17.7109375" customWidth="1"/>
    <col min="11" max="11" width="37.140625" customWidth="1"/>
    <col min="12" max="12" width="16.85546875" customWidth="1"/>
  </cols>
  <sheetData>
    <row r="2" spans="1:12" x14ac:dyDescent="0.25">
      <c r="B2" s="2" t="s">
        <v>49</v>
      </c>
      <c r="C2" s="2"/>
      <c r="E2" s="2" t="s">
        <v>51</v>
      </c>
      <c r="F2" s="2"/>
      <c r="G2" s="2"/>
      <c r="L2" s="15"/>
    </row>
    <row r="3" spans="1:12" x14ac:dyDescent="0.25">
      <c r="B3" s="2" t="s">
        <v>50</v>
      </c>
      <c r="C3" s="2">
        <v>1</v>
      </c>
      <c r="E3" s="2" t="s">
        <v>11</v>
      </c>
      <c r="F3" s="2"/>
      <c r="G3" s="2">
        <v>1</v>
      </c>
      <c r="L3" s="15"/>
    </row>
    <row r="4" spans="1:12" x14ac:dyDescent="0.25">
      <c r="B4" s="2" t="s">
        <v>12</v>
      </c>
      <c r="C4" s="2">
        <v>0</v>
      </c>
      <c r="E4" s="2" t="s">
        <v>77</v>
      </c>
      <c r="F4" s="2"/>
      <c r="G4" s="2">
        <v>0</v>
      </c>
      <c r="K4" s="1" t="s">
        <v>86</v>
      </c>
      <c r="L4" s="15"/>
    </row>
    <row r="5" spans="1:12" x14ac:dyDescent="0.25">
      <c r="H5" t="s">
        <v>52</v>
      </c>
      <c r="L5" s="1" t="s">
        <v>87</v>
      </c>
    </row>
    <row r="6" spans="1:12" x14ac:dyDescent="0.25">
      <c r="A6">
        <v>1</v>
      </c>
      <c r="B6" t="s">
        <v>26</v>
      </c>
      <c r="C6">
        <v>1</v>
      </c>
      <c r="E6">
        <v>1</v>
      </c>
      <c r="F6" t="s">
        <v>26</v>
      </c>
      <c r="G6">
        <v>0</v>
      </c>
      <c r="H6">
        <v>0</v>
      </c>
      <c r="J6">
        <v>1</v>
      </c>
      <c r="K6" t="s">
        <v>26</v>
      </c>
      <c r="L6">
        <v>1999</v>
      </c>
    </row>
    <row r="7" spans="1:12" x14ac:dyDescent="0.25">
      <c r="A7">
        <v>2</v>
      </c>
      <c r="B7" t="s">
        <v>0</v>
      </c>
      <c r="C7">
        <v>1</v>
      </c>
      <c r="E7">
        <v>2</v>
      </c>
      <c r="F7" t="s">
        <v>0</v>
      </c>
      <c r="G7" s="3">
        <v>1</v>
      </c>
      <c r="H7">
        <v>1998</v>
      </c>
      <c r="J7">
        <v>2</v>
      </c>
      <c r="K7" t="s">
        <v>0</v>
      </c>
      <c r="L7">
        <v>1990</v>
      </c>
    </row>
    <row r="8" spans="1:12" x14ac:dyDescent="0.25">
      <c r="A8">
        <v>3</v>
      </c>
      <c r="B8" t="s">
        <v>45</v>
      </c>
      <c r="C8">
        <v>1</v>
      </c>
      <c r="E8">
        <v>3</v>
      </c>
      <c r="F8" t="s">
        <v>45</v>
      </c>
      <c r="G8" s="3">
        <v>1</v>
      </c>
      <c r="H8">
        <v>2000</v>
      </c>
      <c r="J8">
        <v>3</v>
      </c>
      <c r="K8" t="s">
        <v>45</v>
      </c>
      <c r="L8">
        <v>1998</v>
      </c>
    </row>
    <row r="9" spans="1:12" x14ac:dyDescent="0.25">
      <c r="A9">
        <v>4</v>
      </c>
      <c r="B9" t="s">
        <v>13</v>
      </c>
      <c r="C9">
        <v>0</v>
      </c>
      <c r="E9">
        <v>4</v>
      </c>
      <c r="F9" t="s">
        <v>13</v>
      </c>
      <c r="G9">
        <v>0</v>
      </c>
      <c r="H9">
        <v>0</v>
      </c>
      <c r="J9">
        <v>4</v>
      </c>
      <c r="K9" t="s">
        <v>13</v>
      </c>
      <c r="L9">
        <v>2012</v>
      </c>
    </row>
    <row r="10" spans="1:12" x14ac:dyDescent="0.25">
      <c r="A10">
        <v>5</v>
      </c>
      <c r="B10" t="s">
        <v>22</v>
      </c>
      <c r="C10">
        <v>0</v>
      </c>
      <c r="E10">
        <v>5</v>
      </c>
      <c r="F10" t="s">
        <v>22</v>
      </c>
      <c r="G10">
        <v>0</v>
      </c>
      <c r="H10">
        <v>0</v>
      </c>
      <c r="J10">
        <v>5</v>
      </c>
      <c r="K10" t="s">
        <v>22</v>
      </c>
      <c r="L10">
        <v>1998</v>
      </c>
    </row>
    <row r="11" spans="1:12" x14ac:dyDescent="0.25">
      <c r="A11">
        <v>6</v>
      </c>
      <c r="B11" t="s">
        <v>18</v>
      </c>
      <c r="C11">
        <v>1</v>
      </c>
      <c r="E11">
        <v>6</v>
      </c>
      <c r="F11" t="s">
        <v>18</v>
      </c>
      <c r="G11">
        <v>0</v>
      </c>
      <c r="H11">
        <v>0</v>
      </c>
      <c r="J11">
        <v>6</v>
      </c>
      <c r="K11" t="s">
        <v>18</v>
      </c>
      <c r="L11">
        <v>2010</v>
      </c>
    </row>
    <row r="12" spans="1:12" x14ac:dyDescent="0.25">
      <c r="A12">
        <v>7</v>
      </c>
      <c r="B12" t="s">
        <v>36</v>
      </c>
      <c r="C12">
        <v>1</v>
      </c>
      <c r="E12">
        <v>7</v>
      </c>
      <c r="F12" t="s">
        <v>36</v>
      </c>
      <c r="G12">
        <v>0</v>
      </c>
      <c r="H12">
        <v>0</v>
      </c>
      <c r="J12">
        <v>7</v>
      </c>
      <c r="K12" t="s">
        <v>36</v>
      </c>
      <c r="L12">
        <v>0</v>
      </c>
    </row>
    <row r="13" spans="1:12" x14ac:dyDescent="0.25">
      <c r="A13">
        <v>8</v>
      </c>
      <c r="B13" t="s">
        <v>16</v>
      </c>
      <c r="C13">
        <v>0</v>
      </c>
      <c r="E13">
        <v>8</v>
      </c>
      <c r="F13" t="s">
        <v>16</v>
      </c>
      <c r="G13">
        <v>0</v>
      </c>
      <c r="H13">
        <v>0</v>
      </c>
      <c r="J13">
        <v>8</v>
      </c>
      <c r="K13" t="s">
        <v>16</v>
      </c>
      <c r="L13">
        <v>1999</v>
      </c>
    </row>
    <row r="14" spans="1:12" x14ac:dyDescent="0.25">
      <c r="A14">
        <v>9</v>
      </c>
      <c r="B14" t="s">
        <v>27</v>
      </c>
      <c r="C14">
        <v>0</v>
      </c>
      <c r="E14">
        <v>9</v>
      </c>
      <c r="F14" t="s">
        <v>27</v>
      </c>
      <c r="G14">
        <v>0</v>
      </c>
      <c r="H14">
        <v>0</v>
      </c>
      <c r="J14">
        <v>9</v>
      </c>
      <c r="K14" t="s">
        <v>27</v>
      </c>
      <c r="L14">
        <v>1994</v>
      </c>
    </row>
    <row r="15" spans="1:12" x14ac:dyDescent="0.25">
      <c r="A15">
        <v>10</v>
      </c>
      <c r="B15" t="s">
        <v>32</v>
      </c>
      <c r="C15">
        <v>0</v>
      </c>
      <c r="E15">
        <v>10</v>
      </c>
      <c r="F15" t="s">
        <v>32</v>
      </c>
      <c r="G15">
        <v>1</v>
      </c>
      <c r="H15">
        <v>2001</v>
      </c>
      <c r="J15">
        <v>10</v>
      </c>
      <c r="K15" t="s">
        <v>32</v>
      </c>
      <c r="L15">
        <v>2006</v>
      </c>
    </row>
    <row r="16" spans="1:12" x14ac:dyDescent="0.25">
      <c r="A16">
        <v>11</v>
      </c>
      <c r="B16" t="s">
        <v>9</v>
      </c>
      <c r="C16">
        <v>0</v>
      </c>
      <c r="E16">
        <v>11</v>
      </c>
      <c r="F16" t="s">
        <v>9</v>
      </c>
      <c r="G16">
        <v>0</v>
      </c>
      <c r="H16">
        <v>0</v>
      </c>
      <c r="J16">
        <v>11</v>
      </c>
      <c r="K16" t="s">
        <v>9</v>
      </c>
      <c r="L16">
        <v>1998</v>
      </c>
    </row>
    <row r="17" spans="1:12" x14ac:dyDescent="0.25">
      <c r="A17">
        <v>12</v>
      </c>
      <c r="B17" t="s">
        <v>37</v>
      </c>
      <c r="C17">
        <v>1</v>
      </c>
      <c r="E17">
        <v>12</v>
      </c>
      <c r="F17" t="s">
        <v>37</v>
      </c>
      <c r="G17">
        <v>1</v>
      </c>
      <c r="H17">
        <v>1995</v>
      </c>
      <c r="J17">
        <v>12</v>
      </c>
      <c r="K17" t="s">
        <v>37</v>
      </c>
      <c r="L17">
        <v>1990</v>
      </c>
    </row>
    <row r="18" spans="1:12" x14ac:dyDescent="0.25">
      <c r="A18">
        <v>13</v>
      </c>
      <c r="B18" t="s">
        <v>38</v>
      </c>
      <c r="C18">
        <v>1</v>
      </c>
      <c r="E18">
        <v>13</v>
      </c>
      <c r="F18" t="s">
        <v>38</v>
      </c>
      <c r="G18">
        <v>1</v>
      </c>
      <c r="H18">
        <v>2000</v>
      </c>
      <c r="J18">
        <v>13</v>
      </c>
      <c r="K18" t="s">
        <v>38</v>
      </c>
      <c r="L18">
        <v>1989</v>
      </c>
    </row>
    <row r="19" spans="1:12" x14ac:dyDescent="0.25">
      <c r="A19">
        <v>14</v>
      </c>
      <c r="B19" t="s">
        <v>20</v>
      </c>
      <c r="C19">
        <v>1</v>
      </c>
      <c r="E19">
        <v>14</v>
      </c>
      <c r="F19" t="s">
        <v>20</v>
      </c>
      <c r="G19">
        <v>1</v>
      </c>
      <c r="H19">
        <v>2000</v>
      </c>
      <c r="J19">
        <v>14</v>
      </c>
      <c r="K19" t="s">
        <v>20</v>
      </c>
      <c r="L19">
        <v>1997</v>
      </c>
    </row>
    <row r="20" spans="1:12" x14ac:dyDescent="0.25">
      <c r="A20">
        <v>15</v>
      </c>
      <c r="B20" t="s">
        <v>25</v>
      </c>
      <c r="C20">
        <v>1</v>
      </c>
      <c r="E20">
        <v>15</v>
      </c>
      <c r="F20" t="s">
        <v>25</v>
      </c>
      <c r="G20">
        <v>1</v>
      </c>
      <c r="H20">
        <v>1999</v>
      </c>
      <c r="J20">
        <v>15</v>
      </c>
      <c r="K20" t="s">
        <v>25</v>
      </c>
      <c r="L20">
        <v>1999</v>
      </c>
    </row>
    <row r="21" spans="1:12" x14ac:dyDescent="0.25">
      <c r="A21">
        <v>16</v>
      </c>
      <c r="B21" t="s">
        <v>15</v>
      </c>
      <c r="C21">
        <v>0</v>
      </c>
      <c r="E21">
        <v>16</v>
      </c>
      <c r="F21" t="s">
        <v>15</v>
      </c>
      <c r="G21">
        <v>0</v>
      </c>
      <c r="H21">
        <v>0</v>
      </c>
      <c r="J21">
        <v>16</v>
      </c>
      <c r="K21" t="s">
        <v>15</v>
      </c>
      <c r="L21">
        <v>0</v>
      </c>
    </row>
    <row r="22" spans="1:12" x14ac:dyDescent="0.25">
      <c r="A22">
        <v>17</v>
      </c>
      <c r="B22" t="s">
        <v>39</v>
      </c>
      <c r="C22">
        <v>0</v>
      </c>
      <c r="E22">
        <v>17</v>
      </c>
      <c r="F22" t="s">
        <v>39</v>
      </c>
      <c r="G22">
        <v>1</v>
      </c>
      <c r="H22">
        <v>2005</v>
      </c>
      <c r="J22">
        <v>17</v>
      </c>
      <c r="K22" t="s">
        <v>39</v>
      </c>
      <c r="L22">
        <v>1998</v>
      </c>
    </row>
    <row r="23" spans="1:12" x14ac:dyDescent="0.25">
      <c r="A23">
        <v>18</v>
      </c>
      <c r="B23" t="s">
        <v>2</v>
      </c>
      <c r="C23">
        <v>1</v>
      </c>
      <c r="E23">
        <v>18</v>
      </c>
      <c r="F23" t="s">
        <v>2</v>
      </c>
      <c r="G23">
        <v>1</v>
      </c>
      <c r="H23">
        <v>2000</v>
      </c>
      <c r="J23">
        <v>18</v>
      </c>
      <c r="K23" t="s">
        <v>2</v>
      </c>
      <c r="L23">
        <v>1993</v>
      </c>
    </row>
    <row r="24" spans="1:12" x14ac:dyDescent="0.25">
      <c r="A24">
        <v>19</v>
      </c>
      <c r="B24" t="s">
        <v>46</v>
      </c>
      <c r="C24">
        <v>1</v>
      </c>
      <c r="E24">
        <v>19</v>
      </c>
      <c r="F24" t="s">
        <v>46</v>
      </c>
      <c r="G24">
        <v>1</v>
      </c>
      <c r="H24">
        <v>1997</v>
      </c>
      <c r="J24">
        <v>19</v>
      </c>
      <c r="K24" t="s">
        <v>46</v>
      </c>
      <c r="L24">
        <v>1994</v>
      </c>
    </row>
    <row r="25" spans="1:12" x14ac:dyDescent="0.25">
      <c r="A25">
        <v>20</v>
      </c>
      <c r="B25" t="s">
        <v>3</v>
      </c>
      <c r="C25">
        <v>0</v>
      </c>
      <c r="E25">
        <v>20</v>
      </c>
      <c r="F25" t="s">
        <v>3</v>
      </c>
      <c r="G25">
        <v>0</v>
      </c>
      <c r="H25">
        <v>0</v>
      </c>
      <c r="J25">
        <v>20</v>
      </c>
      <c r="K25" t="s">
        <v>3</v>
      </c>
      <c r="L25">
        <v>1995</v>
      </c>
    </row>
    <row r="26" spans="1:12" x14ac:dyDescent="0.25">
      <c r="A26">
        <v>21</v>
      </c>
      <c r="B26" t="s">
        <v>23</v>
      </c>
      <c r="C26">
        <v>1</v>
      </c>
      <c r="E26">
        <v>21</v>
      </c>
      <c r="F26" t="s">
        <v>23</v>
      </c>
      <c r="G26">
        <v>0</v>
      </c>
      <c r="H26">
        <v>0</v>
      </c>
      <c r="J26">
        <v>21</v>
      </c>
      <c r="K26" t="s">
        <v>23</v>
      </c>
      <c r="L26">
        <v>1999</v>
      </c>
    </row>
    <row r="27" spans="1:12" x14ac:dyDescent="0.25">
      <c r="A27">
        <v>22</v>
      </c>
      <c r="B27" t="s">
        <v>48</v>
      </c>
      <c r="C27">
        <v>0</v>
      </c>
      <c r="E27">
        <v>22</v>
      </c>
      <c r="F27" t="s">
        <v>48</v>
      </c>
      <c r="G27">
        <v>1</v>
      </c>
      <c r="H27">
        <v>2008</v>
      </c>
      <c r="J27">
        <v>22</v>
      </c>
      <c r="K27" t="s">
        <v>48</v>
      </c>
      <c r="L27">
        <v>2000</v>
      </c>
    </row>
    <row r="28" spans="1:12" x14ac:dyDescent="0.25">
      <c r="A28">
        <v>23</v>
      </c>
      <c r="B28" t="s">
        <v>24</v>
      </c>
      <c r="C28">
        <v>0</v>
      </c>
      <c r="E28">
        <v>23</v>
      </c>
      <c r="F28" t="s">
        <v>24</v>
      </c>
      <c r="G28">
        <v>0</v>
      </c>
      <c r="H28">
        <v>0</v>
      </c>
      <c r="J28">
        <v>23</v>
      </c>
      <c r="K28" t="s">
        <v>24</v>
      </c>
      <c r="L28">
        <v>1999</v>
      </c>
    </row>
    <row r="29" spans="1:12" x14ac:dyDescent="0.25">
      <c r="A29">
        <v>24</v>
      </c>
      <c r="B29" t="s">
        <v>41</v>
      </c>
      <c r="C29">
        <v>1</v>
      </c>
      <c r="E29">
        <v>24</v>
      </c>
      <c r="F29" t="s">
        <v>41</v>
      </c>
      <c r="G29">
        <v>1</v>
      </c>
      <c r="H29">
        <v>2000</v>
      </c>
      <c r="J29">
        <v>24</v>
      </c>
      <c r="K29" t="s">
        <v>41</v>
      </c>
      <c r="L29">
        <v>1986</v>
      </c>
    </row>
    <row r="30" spans="1:12" x14ac:dyDescent="0.25">
      <c r="A30">
        <v>25</v>
      </c>
      <c r="B30" t="s">
        <v>14</v>
      </c>
      <c r="C30">
        <v>1</v>
      </c>
      <c r="E30">
        <v>25</v>
      </c>
      <c r="F30" t="s">
        <v>14</v>
      </c>
      <c r="G30">
        <v>0</v>
      </c>
      <c r="H30">
        <v>0</v>
      </c>
      <c r="J30">
        <v>25</v>
      </c>
      <c r="K30" t="s">
        <v>14</v>
      </c>
      <c r="L30">
        <v>1996</v>
      </c>
    </row>
    <row r="31" spans="1:12" x14ac:dyDescent="0.25">
      <c r="A31">
        <v>26</v>
      </c>
      <c r="B31" t="s">
        <v>1</v>
      </c>
      <c r="C31">
        <v>0</v>
      </c>
      <c r="E31">
        <v>26</v>
      </c>
      <c r="F31" t="s">
        <v>1</v>
      </c>
      <c r="G31">
        <v>1</v>
      </c>
      <c r="H31">
        <v>2004</v>
      </c>
      <c r="J31">
        <v>26</v>
      </c>
      <c r="K31" t="s">
        <v>1</v>
      </c>
      <c r="L31">
        <v>2008</v>
      </c>
    </row>
    <row r="32" spans="1:12" x14ac:dyDescent="0.25">
      <c r="A32">
        <v>27</v>
      </c>
      <c r="B32" t="s">
        <v>8</v>
      </c>
      <c r="C32">
        <v>0</v>
      </c>
      <c r="E32">
        <v>27</v>
      </c>
      <c r="F32" t="s">
        <v>8</v>
      </c>
      <c r="G32">
        <v>1</v>
      </c>
      <c r="H32">
        <v>2008</v>
      </c>
      <c r="J32">
        <v>27</v>
      </c>
      <c r="K32" t="s">
        <v>8</v>
      </c>
      <c r="L32">
        <v>2001</v>
      </c>
    </row>
    <row r="33" spans="1:12" x14ac:dyDescent="0.25">
      <c r="A33">
        <v>28</v>
      </c>
      <c r="B33" t="s">
        <v>19</v>
      </c>
      <c r="C33">
        <v>1</v>
      </c>
      <c r="E33">
        <v>28</v>
      </c>
      <c r="F33" t="s">
        <v>19</v>
      </c>
      <c r="G33">
        <v>1</v>
      </c>
      <c r="H33">
        <v>2007</v>
      </c>
      <c r="J33">
        <v>28</v>
      </c>
      <c r="K33" t="s">
        <v>19</v>
      </c>
      <c r="L33">
        <v>2001</v>
      </c>
    </row>
    <row r="34" spans="1:12" x14ac:dyDescent="0.25">
      <c r="A34">
        <v>29</v>
      </c>
      <c r="B34" t="s">
        <v>29</v>
      </c>
      <c r="C34">
        <v>0</v>
      </c>
      <c r="E34">
        <v>29</v>
      </c>
      <c r="F34" t="s">
        <v>29</v>
      </c>
      <c r="G34">
        <v>0</v>
      </c>
      <c r="H34">
        <v>0</v>
      </c>
      <c r="J34">
        <v>29</v>
      </c>
      <c r="K34" t="s">
        <v>29</v>
      </c>
      <c r="L34">
        <v>2008</v>
      </c>
    </row>
    <row r="35" spans="1:12" x14ac:dyDescent="0.25">
      <c r="A35">
        <v>30</v>
      </c>
      <c r="B35" t="s">
        <v>30</v>
      </c>
      <c r="C35">
        <v>0</v>
      </c>
      <c r="E35">
        <v>30</v>
      </c>
      <c r="F35" t="s">
        <v>30</v>
      </c>
      <c r="G35">
        <v>0</v>
      </c>
      <c r="H35">
        <v>0</v>
      </c>
      <c r="J35">
        <v>30</v>
      </c>
      <c r="K35" t="s">
        <v>30</v>
      </c>
      <c r="L35">
        <v>1998</v>
      </c>
    </row>
    <row r="36" spans="1:12" x14ac:dyDescent="0.25">
      <c r="A36">
        <v>31</v>
      </c>
      <c r="B36" t="s">
        <v>47</v>
      </c>
      <c r="C36">
        <v>0</v>
      </c>
      <c r="E36">
        <v>31</v>
      </c>
      <c r="F36" t="s">
        <v>47</v>
      </c>
      <c r="G36">
        <v>0</v>
      </c>
      <c r="H36">
        <v>0</v>
      </c>
      <c r="J36">
        <v>31</v>
      </c>
      <c r="K36" t="s">
        <v>47</v>
      </c>
      <c r="L36">
        <v>2006</v>
      </c>
    </row>
    <row r="37" spans="1:12" x14ac:dyDescent="0.25">
      <c r="A37">
        <v>32</v>
      </c>
      <c r="B37" t="s">
        <v>21</v>
      </c>
      <c r="C37">
        <v>0</v>
      </c>
      <c r="E37">
        <v>32</v>
      </c>
      <c r="F37" t="s">
        <v>21</v>
      </c>
      <c r="G37">
        <v>1</v>
      </c>
      <c r="H37">
        <v>2011</v>
      </c>
      <c r="J37">
        <v>32</v>
      </c>
      <c r="K37" t="s">
        <v>21</v>
      </c>
      <c r="L37">
        <v>2006</v>
      </c>
    </row>
    <row r="38" spans="1:12" x14ac:dyDescent="0.25">
      <c r="A38">
        <v>33</v>
      </c>
      <c r="B38" t="s">
        <v>43</v>
      </c>
      <c r="C38">
        <v>1</v>
      </c>
      <c r="E38">
        <v>33</v>
      </c>
      <c r="F38" t="s">
        <v>43</v>
      </c>
      <c r="G38">
        <v>1</v>
      </c>
      <c r="H38">
        <v>2006</v>
      </c>
      <c r="J38">
        <v>33</v>
      </c>
      <c r="K38" t="s">
        <v>43</v>
      </c>
      <c r="L38">
        <v>2002</v>
      </c>
    </row>
    <row r="39" spans="1:12" x14ac:dyDescent="0.25">
      <c r="A39">
        <v>34</v>
      </c>
      <c r="B39" t="s">
        <v>10</v>
      </c>
      <c r="C39">
        <v>0</v>
      </c>
      <c r="E39">
        <v>34</v>
      </c>
      <c r="F39" t="s">
        <v>10</v>
      </c>
      <c r="G39">
        <v>0</v>
      </c>
      <c r="H39">
        <v>0</v>
      </c>
      <c r="J39">
        <v>34</v>
      </c>
      <c r="K39" t="s">
        <v>10</v>
      </c>
      <c r="L39">
        <v>1999</v>
      </c>
    </row>
    <row r="40" spans="1:12" x14ac:dyDescent="0.25">
      <c r="A40">
        <v>35</v>
      </c>
      <c r="B40" t="s">
        <v>28</v>
      </c>
      <c r="C40">
        <v>1</v>
      </c>
      <c r="E40">
        <v>35</v>
      </c>
      <c r="F40" t="s">
        <v>28</v>
      </c>
      <c r="G40">
        <v>1</v>
      </c>
      <c r="H40">
        <v>2001</v>
      </c>
      <c r="J40">
        <v>35</v>
      </c>
      <c r="K40" t="s">
        <v>28</v>
      </c>
      <c r="L40">
        <v>1999</v>
      </c>
    </row>
    <row r="41" spans="1:12" x14ac:dyDescent="0.25">
      <c r="A41">
        <v>36</v>
      </c>
      <c r="B41" t="s">
        <v>4</v>
      </c>
      <c r="C41">
        <v>1</v>
      </c>
      <c r="E41">
        <v>36</v>
      </c>
      <c r="F41" t="s">
        <v>4</v>
      </c>
      <c r="G41">
        <v>1</v>
      </c>
      <c r="H41">
        <v>2003</v>
      </c>
      <c r="J41">
        <v>36</v>
      </c>
      <c r="K41" t="s">
        <v>4</v>
      </c>
      <c r="L41">
        <v>1992</v>
      </c>
    </row>
    <row r="42" spans="1:12" x14ac:dyDescent="0.25">
      <c r="A42">
        <v>37</v>
      </c>
      <c r="B42" t="s">
        <v>5</v>
      </c>
      <c r="C42">
        <v>0</v>
      </c>
      <c r="E42">
        <v>37</v>
      </c>
      <c r="F42" t="s">
        <v>5</v>
      </c>
      <c r="G42">
        <v>1</v>
      </c>
      <c r="H42">
        <v>2001</v>
      </c>
      <c r="J42">
        <v>37</v>
      </c>
      <c r="K42" t="s">
        <v>5</v>
      </c>
      <c r="L42">
        <v>1995</v>
      </c>
    </row>
    <row r="43" spans="1:12" x14ac:dyDescent="0.25">
      <c r="A43">
        <v>38</v>
      </c>
      <c r="B43" t="s">
        <v>6</v>
      </c>
      <c r="C43">
        <v>1</v>
      </c>
      <c r="E43">
        <v>38</v>
      </c>
      <c r="F43" t="s">
        <v>6</v>
      </c>
      <c r="G43">
        <v>1</v>
      </c>
      <c r="H43">
        <v>1999</v>
      </c>
      <c r="J43">
        <v>38</v>
      </c>
      <c r="K43" t="s">
        <v>6</v>
      </c>
      <c r="L43">
        <v>1989</v>
      </c>
    </row>
    <row r="44" spans="1:12" x14ac:dyDescent="0.25">
      <c r="A44">
        <v>39</v>
      </c>
      <c r="B44" t="s">
        <v>42</v>
      </c>
      <c r="C44">
        <v>0</v>
      </c>
      <c r="E44">
        <v>39</v>
      </c>
      <c r="F44" t="s">
        <v>42</v>
      </c>
      <c r="G44">
        <v>1</v>
      </c>
      <c r="H44">
        <v>2005</v>
      </c>
      <c r="J44">
        <v>39</v>
      </c>
      <c r="K44" t="s">
        <v>42</v>
      </c>
      <c r="L44">
        <v>1996</v>
      </c>
    </row>
    <row r="45" spans="1:12" x14ac:dyDescent="0.25">
      <c r="A45">
        <v>40</v>
      </c>
      <c r="B45" t="s">
        <v>17</v>
      </c>
      <c r="C45">
        <v>0</v>
      </c>
      <c r="E45">
        <v>40</v>
      </c>
      <c r="F45" t="s">
        <v>17</v>
      </c>
      <c r="G45">
        <v>0</v>
      </c>
      <c r="H45">
        <v>0</v>
      </c>
      <c r="J45">
        <v>40</v>
      </c>
      <c r="K45" t="s">
        <v>17</v>
      </c>
      <c r="L45">
        <v>0</v>
      </c>
    </row>
    <row r="46" spans="1:12" x14ac:dyDescent="0.25">
      <c r="A46">
        <v>41</v>
      </c>
      <c r="B46" t="s">
        <v>44</v>
      </c>
      <c r="C46">
        <v>1</v>
      </c>
      <c r="E46">
        <v>41</v>
      </c>
      <c r="F46" t="s">
        <v>44</v>
      </c>
      <c r="G46">
        <v>1</v>
      </c>
      <c r="H46">
        <v>1993</v>
      </c>
      <c r="J46">
        <v>41</v>
      </c>
      <c r="K46" t="s">
        <v>44</v>
      </c>
      <c r="L46">
        <v>1990</v>
      </c>
    </row>
    <row r="47" spans="1:12" x14ac:dyDescent="0.25">
      <c r="A47">
        <v>42</v>
      </c>
      <c r="B47" t="s">
        <v>40</v>
      </c>
      <c r="C47">
        <v>0</v>
      </c>
      <c r="E47">
        <v>42</v>
      </c>
      <c r="F47" t="s">
        <v>40</v>
      </c>
      <c r="G47">
        <v>0</v>
      </c>
      <c r="H47">
        <v>0</v>
      </c>
      <c r="J47">
        <v>42</v>
      </c>
      <c r="K47" t="s">
        <v>40</v>
      </c>
      <c r="L47">
        <v>1997</v>
      </c>
    </row>
    <row r="48" spans="1:12" x14ac:dyDescent="0.25">
      <c r="A48">
        <v>43</v>
      </c>
      <c r="B48" t="s">
        <v>35</v>
      </c>
      <c r="C48">
        <v>0</v>
      </c>
      <c r="E48">
        <v>43</v>
      </c>
      <c r="F48" t="s">
        <v>35</v>
      </c>
      <c r="G48">
        <v>0</v>
      </c>
      <c r="H48">
        <v>0</v>
      </c>
      <c r="J48">
        <v>43</v>
      </c>
      <c r="K48" t="s">
        <v>35</v>
      </c>
      <c r="L48">
        <v>1996</v>
      </c>
    </row>
    <row r="49" spans="1:12" x14ac:dyDescent="0.25">
      <c r="A49">
        <v>44</v>
      </c>
      <c r="B49" t="s">
        <v>31</v>
      </c>
      <c r="C49">
        <v>1</v>
      </c>
      <c r="E49">
        <v>44</v>
      </c>
      <c r="F49" t="s">
        <v>31</v>
      </c>
      <c r="G49">
        <v>0</v>
      </c>
      <c r="H49">
        <v>0</v>
      </c>
      <c r="J49">
        <v>44</v>
      </c>
      <c r="K49" t="s">
        <v>31</v>
      </c>
      <c r="L49">
        <v>1994</v>
      </c>
    </row>
    <row r="50" spans="1:12" x14ac:dyDescent="0.25">
      <c r="A50">
        <v>45</v>
      </c>
      <c r="B50" t="s">
        <v>33</v>
      </c>
      <c r="C50">
        <v>0</v>
      </c>
      <c r="E50">
        <v>45</v>
      </c>
      <c r="F50" t="s">
        <v>33</v>
      </c>
      <c r="G50">
        <v>0</v>
      </c>
      <c r="H50">
        <v>0</v>
      </c>
      <c r="J50">
        <v>45</v>
      </c>
      <c r="K50" t="s">
        <v>33</v>
      </c>
      <c r="L50">
        <v>1992</v>
      </c>
    </row>
    <row r="51" spans="1:12" x14ac:dyDescent="0.25">
      <c r="A51">
        <v>46</v>
      </c>
      <c r="B51" t="s">
        <v>34</v>
      </c>
      <c r="C51">
        <v>0</v>
      </c>
      <c r="E51">
        <v>46</v>
      </c>
      <c r="F51" t="s">
        <v>34</v>
      </c>
      <c r="G51">
        <v>0</v>
      </c>
      <c r="H51">
        <v>0</v>
      </c>
      <c r="J51">
        <v>46</v>
      </c>
      <c r="K51" t="s">
        <v>34</v>
      </c>
      <c r="L51">
        <v>0</v>
      </c>
    </row>
    <row r="52" spans="1:12" x14ac:dyDescent="0.25">
      <c r="A52">
        <v>47</v>
      </c>
      <c r="B52" t="s">
        <v>71</v>
      </c>
      <c r="C52">
        <v>1</v>
      </c>
      <c r="E52">
        <v>47</v>
      </c>
      <c r="F52" t="s">
        <v>71</v>
      </c>
      <c r="G52">
        <v>1</v>
      </c>
      <c r="H52">
        <v>2001</v>
      </c>
      <c r="J52">
        <v>47</v>
      </c>
      <c r="K52" t="s">
        <v>71</v>
      </c>
      <c r="L52">
        <v>1989</v>
      </c>
    </row>
    <row r="53" spans="1:12" x14ac:dyDescent="0.25">
      <c r="A53">
        <v>48</v>
      </c>
      <c r="B53" t="s">
        <v>72</v>
      </c>
      <c r="C53">
        <v>0</v>
      </c>
      <c r="E53">
        <v>48</v>
      </c>
      <c r="F53" t="s">
        <v>72</v>
      </c>
      <c r="G53">
        <v>0</v>
      </c>
      <c r="H53">
        <v>0</v>
      </c>
      <c r="J53">
        <v>48</v>
      </c>
      <c r="K53" t="s">
        <v>73</v>
      </c>
      <c r="L53">
        <v>2009</v>
      </c>
    </row>
    <row r="54" spans="1:12" x14ac:dyDescent="0.25">
      <c r="A54">
        <v>49</v>
      </c>
      <c r="B54" t="s">
        <v>76</v>
      </c>
      <c r="C54">
        <v>0</v>
      </c>
      <c r="E54">
        <v>49</v>
      </c>
      <c r="F54" t="s">
        <v>76</v>
      </c>
      <c r="G54">
        <v>0</v>
      </c>
      <c r="H54">
        <v>0</v>
      </c>
      <c r="J54">
        <v>49</v>
      </c>
      <c r="K54" t="s">
        <v>76</v>
      </c>
      <c r="L54">
        <v>2010</v>
      </c>
    </row>
    <row r="55" spans="1:12" x14ac:dyDescent="0.25">
      <c r="A55">
        <v>50</v>
      </c>
      <c r="B55" t="s">
        <v>75</v>
      </c>
      <c r="C55">
        <v>0</v>
      </c>
      <c r="E55">
        <v>50</v>
      </c>
      <c r="F55" t="s">
        <v>75</v>
      </c>
      <c r="G55">
        <v>0</v>
      </c>
      <c r="H55">
        <v>0</v>
      </c>
      <c r="J55">
        <v>50</v>
      </c>
      <c r="K55" t="s">
        <v>75</v>
      </c>
      <c r="L55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9"/>
  <sheetViews>
    <sheetView topLeftCell="AL1" workbookViewId="0">
      <selection activeCell="AF3" sqref="AF3"/>
    </sheetView>
  </sheetViews>
  <sheetFormatPr defaultRowHeight="15" x14ac:dyDescent="0.25"/>
  <cols>
    <col min="1" max="1" width="9.140625" style="4"/>
    <col min="2" max="2" width="21.5703125" style="4" customWidth="1"/>
    <col min="3" max="3" width="15.5703125" style="4" bestFit="1" customWidth="1"/>
    <col min="4" max="4" width="26.5703125" style="4" customWidth="1"/>
    <col min="5" max="5" width="13.140625" style="4" bestFit="1" customWidth="1"/>
    <col min="6" max="6" width="10.140625" style="4" customWidth="1"/>
    <col min="7" max="7" width="11.140625" style="4" bestFit="1" customWidth="1"/>
    <col min="8" max="8" width="11.7109375" style="4" customWidth="1"/>
    <col min="9" max="9" width="12" style="4" customWidth="1"/>
    <col min="10" max="10" width="15.28515625" style="4" customWidth="1"/>
    <col min="11" max="11" width="13.85546875" style="4" customWidth="1"/>
    <col min="12" max="12" width="10.7109375" style="4" bestFit="1" customWidth="1"/>
    <col min="13" max="13" width="20.5703125" style="4" customWidth="1"/>
    <col min="14" max="14" width="23.85546875" style="4" customWidth="1"/>
    <col min="15" max="15" width="13.28515625" style="4" bestFit="1" customWidth="1"/>
    <col min="16" max="16" width="15.28515625" style="4" customWidth="1"/>
    <col min="17" max="17" width="14.140625" style="4" bestFit="1" customWidth="1"/>
    <col min="18" max="18" width="18.7109375" style="4" customWidth="1"/>
    <col min="19" max="19" width="13.140625" style="4" customWidth="1"/>
    <col min="20" max="20" width="15.42578125" style="4" customWidth="1"/>
    <col min="21" max="21" width="12.5703125" style="4" customWidth="1"/>
    <col min="22" max="22" width="13.42578125" style="4" customWidth="1"/>
    <col min="23" max="23" width="12.140625" style="4" customWidth="1"/>
    <col min="24" max="24" width="16.7109375" style="4" customWidth="1"/>
    <col min="25" max="25" width="13.85546875" style="4" customWidth="1"/>
    <col min="26" max="26" width="16.5703125" style="4" customWidth="1"/>
    <col min="27" max="27" width="17.28515625" style="4" customWidth="1"/>
    <col min="28" max="29" width="9.140625" style="4"/>
    <col min="30" max="30" width="14.7109375" style="4" customWidth="1"/>
    <col min="31" max="31" width="19.7109375" style="4" customWidth="1"/>
    <col min="32" max="32" width="11.28515625" style="4" customWidth="1"/>
    <col min="33" max="34" width="14.28515625" style="4" customWidth="1"/>
    <col min="35" max="35" width="10.140625" style="4" customWidth="1"/>
    <col min="36" max="36" width="14.7109375" style="4" customWidth="1"/>
    <col min="37" max="37" width="14.42578125" style="4" customWidth="1"/>
    <col min="38" max="41" width="9.140625" style="4"/>
    <col min="42" max="42" width="15.85546875" style="4" customWidth="1"/>
    <col min="43" max="43" width="19.42578125" style="4" customWidth="1"/>
    <col min="44" max="44" width="14.7109375" style="4" customWidth="1"/>
    <col min="45" max="45" width="15.28515625" style="4" customWidth="1"/>
    <col min="46" max="46" width="18.42578125" style="4" customWidth="1"/>
    <col min="47" max="47" width="17" style="4" customWidth="1"/>
    <col min="48" max="48" width="13.140625" style="4" customWidth="1"/>
    <col min="49" max="16384" width="9.140625" style="4"/>
  </cols>
  <sheetData>
    <row r="1" spans="1:51" x14ac:dyDescent="0.25">
      <c r="A1" s="10" t="s">
        <v>82</v>
      </c>
      <c r="B1" s="4">
        <v>1771</v>
      </c>
      <c r="C1" s="4">
        <v>1861</v>
      </c>
      <c r="D1" s="4">
        <v>1801</v>
      </c>
      <c r="E1" s="4">
        <v>1989</v>
      </c>
      <c r="F1" s="4">
        <v>1924</v>
      </c>
      <c r="G1" s="4">
        <v>1987</v>
      </c>
      <c r="H1" s="4">
        <v>1996</v>
      </c>
      <c r="I1" s="4">
        <v>1975</v>
      </c>
      <c r="J1" s="4">
        <v>1860</v>
      </c>
      <c r="K1" s="4">
        <v>1901</v>
      </c>
      <c r="L1" s="4">
        <v>1883</v>
      </c>
      <c r="M1" s="4">
        <v>1912</v>
      </c>
      <c r="N1" s="4">
        <v>1724</v>
      </c>
      <c r="O1" s="4">
        <v>1585</v>
      </c>
      <c r="P1" s="4">
        <v>1876</v>
      </c>
      <c r="Q1" s="4">
        <v>1990</v>
      </c>
      <c r="R1" s="4">
        <v>1864</v>
      </c>
      <c r="S1" s="4">
        <v>1891</v>
      </c>
      <c r="T1" s="4">
        <v>1808</v>
      </c>
      <c r="U1" s="4">
        <v>1912</v>
      </c>
      <c r="V1" s="4">
        <v>1935</v>
      </c>
      <c r="W1" s="4">
        <v>1968</v>
      </c>
      <c r="X1" s="4">
        <v>1999</v>
      </c>
      <c r="Y1" s="4">
        <v>1801</v>
      </c>
      <c r="Z1" s="4">
        <v>1928</v>
      </c>
      <c r="AA1" s="4">
        <v>1964</v>
      </c>
      <c r="AB1" s="4">
        <v>1988</v>
      </c>
      <c r="AC1" s="4">
        <v>1992</v>
      </c>
      <c r="AD1" s="4">
        <v>1886</v>
      </c>
      <c r="AE1" s="4">
        <v>1923</v>
      </c>
      <c r="AF1" s="4">
        <v>1992</v>
      </c>
      <c r="AG1" s="4">
        <v>1954</v>
      </c>
      <c r="AH1" s="4">
        <v>1817</v>
      </c>
      <c r="AI1" s="4">
        <v>1960</v>
      </c>
      <c r="AJ1" s="4">
        <v>1818</v>
      </c>
      <c r="AK1" s="4">
        <v>1974</v>
      </c>
      <c r="AL1" s="4">
        <v>1927</v>
      </c>
      <c r="AM1" s="4">
        <v>1973</v>
      </c>
      <c r="AN1" s="4">
        <v>1887</v>
      </c>
      <c r="AO1" s="4">
        <v>1990</v>
      </c>
      <c r="AP1" s="4">
        <v>1863</v>
      </c>
      <c r="AQ1" s="4">
        <v>1985</v>
      </c>
      <c r="AR1" s="4">
        <v>1969</v>
      </c>
      <c r="AS1" s="4">
        <v>1866</v>
      </c>
      <c r="AT1" s="4">
        <v>1947</v>
      </c>
      <c r="AU1" s="4">
        <v>1896</v>
      </c>
      <c r="AV1" s="4">
        <v>1831</v>
      </c>
      <c r="AW1" s="4">
        <v>1993</v>
      </c>
      <c r="AX1" s="4">
        <v>1996</v>
      </c>
      <c r="AY1" s="4">
        <v>1994</v>
      </c>
    </row>
    <row r="2" spans="1:51" s="7" customFormat="1" x14ac:dyDescent="0.25">
      <c r="B2" s="7" t="s">
        <v>26</v>
      </c>
      <c r="C2" s="7" t="s">
        <v>0</v>
      </c>
      <c r="D2" s="7" t="s">
        <v>45</v>
      </c>
      <c r="E2" s="7" t="s">
        <v>13</v>
      </c>
      <c r="F2" s="7" t="s">
        <v>22</v>
      </c>
      <c r="G2" s="7" t="s">
        <v>18</v>
      </c>
      <c r="H2" s="7" t="s">
        <v>36</v>
      </c>
      <c r="I2" s="7" t="s">
        <v>16</v>
      </c>
      <c r="J2" s="7" t="s">
        <v>53</v>
      </c>
      <c r="K2" s="7" t="s">
        <v>54</v>
      </c>
      <c r="L2" s="7" t="s">
        <v>9</v>
      </c>
      <c r="M2" s="7" t="s">
        <v>55</v>
      </c>
      <c r="N2" s="7" t="s">
        <v>38</v>
      </c>
      <c r="O2" s="7" t="s">
        <v>20</v>
      </c>
      <c r="P2" s="7" t="s">
        <v>56</v>
      </c>
      <c r="Q2" s="7" t="s">
        <v>15</v>
      </c>
      <c r="R2" s="7" t="s">
        <v>57</v>
      </c>
      <c r="S2" s="7" t="s">
        <v>2</v>
      </c>
      <c r="T2" s="7" t="s">
        <v>58</v>
      </c>
      <c r="U2" s="7" t="s">
        <v>3</v>
      </c>
      <c r="V2" s="7" t="s">
        <v>23</v>
      </c>
      <c r="W2" s="7" t="s">
        <v>59</v>
      </c>
      <c r="X2" s="7" t="s">
        <v>60</v>
      </c>
      <c r="Y2" s="7" t="s">
        <v>7</v>
      </c>
      <c r="Z2" s="7" t="s">
        <v>14</v>
      </c>
      <c r="AA2" s="7" t="s">
        <v>1</v>
      </c>
      <c r="AB2" s="7" t="s">
        <v>8</v>
      </c>
      <c r="AC2" s="7" t="s">
        <v>19</v>
      </c>
      <c r="AD2" s="7" t="s">
        <v>61</v>
      </c>
      <c r="AE2" s="7" t="s">
        <v>62</v>
      </c>
      <c r="AF2" s="7" t="s">
        <v>47</v>
      </c>
      <c r="AG2" s="7" t="s">
        <v>21</v>
      </c>
      <c r="AH2" s="7" t="s">
        <v>78</v>
      </c>
      <c r="AI2" s="7" t="s">
        <v>10</v>
      </c>
      <c r="AJ2" s="7" t="s">
        <v>63</v>
      </c>
      <c r="AK2" s="7" t="s">
        <v>64</v>
      </c>
      <c r="AL2" s="7" t="s">
        <v>65</v>
      </c>
      <c r="AM2" s="7" t="s">
        <v>6</v>
      </c>
      <c r="AN2" s="7" t="s">
        <v>42</v>
      </c>
      <c r="AO2" s="7" t="s">
        <v>17</v>
      </c>
      <c r="AP2" s="7" t="s">
        <v>70</v>
      </c>
      <c r="AQ2" s="7" t="s">
        <v>69</v>
      </c>
      <c r="AR2" s="7" t="s">
        <v>35</v>
      </c>
      <c r="AS2" s="7" t="s">
        <v>68</v>
      </c>
      <c r="AT2" s="7" t="s">
        <v>67</v>
      </c>
      <c r="AU2" s="7" t="s">
        <v>66</v>
      </c>
      <c r="AV2" s="7" t="s">
        <v>71</v>
      </c>
      <c r="AW2" s="7" t="s">
        <v>72</v>
      </c>
      <c r="AX2" s="7" t="s">
        <v>76</v>
      </c>
      <c r="AY2" s="7" t="s">
        <v>75</v>
      </c>
    </row>
    <row r="3" spans="1:51" x14ac:dyDescent="0.25">
      <c r="A3" s="5">
        <v>1990</v>
      </c>
      <c r="B3" s="6">
        <f t="shared" ref="B3:AE11" si="0">MAX(0,$A3-B$1)</f>
        <v>219</v>
      </c>
      <c r="C3" s="6">
        <f t="shared" si="0"/>
        <v>129</v>
      </c>
      <c r="D3" s="6">
        <f t="shared" si="0"/>
        <v>189</v>
      </c>
      <c r="E3" s="6">
        <f t="shared" si="0"/>
        <v>1</v>
      </c>
      <c r="F3" s="6">
        <f t="shared" si="0"/>
        <v>66</v>
      </c>
      <c r="G3" s="6">
        <f t="shared" si="0"/>
        <v>3</v>
      </c>
      <c r="H3" s="6">
        <f t="shared" si="0"/>
        <v>0</v>
      </c>
      <c r="I3" s="6">
        <f t="shared" si="0"/>
        <v>15</v>
      </c>
      <c r="J3" s="6">
        <f t="shared" si="0"/>
        <v>130</v>
      </c>
      <c r="K3" s="6">
        <f t="shared" si="0"/>
        <v>89</v>
      </c>
      <c r="L3" s="6">
        <f t="shared" si="0"/>
        <v>107</v>
      </c>
      <c r="M3" s="6">
        <f t="shared" si="0"/>
        <v>78</v>
      </c>
      <c r="N3" s="6">
        <f t="shared" si="0"/>
        <v>266</v>
      </c>
      <c r="O3" s="6">
        <f t="shared" si="0"/>
        <v>405</v>
      </c>
      <c r="P3" s="6">
        <f t="shared" si="0"/>
        <v>114</v>
      </c>
      <c r="Q3" s="6">
        <f t="shared" si="0"/>
        <v>0</v>
      </c>
      <c r="R3" s="6">
        <f t="shared" si="0"/>
        <v>126</v>
      </c>
      <c r="S3" s="6">
        <f t="shared" si="0"/>
        <v>99</v>
      </c>
      <c r="T3" s="6">
        <f t="shared" si="0"/>
        <v>182</v>
      </c>
      <c r="U3" s="6">
        <f t="shared" si="0"/>
        <v>78</v>
      </c>
      <c r="V3" s="6">
        <f t="shared" si="0"/>
        <v>55</v>
      </c>
      <c r="W3" s="6">
        <f t="shared" si="0"/>
        <v>22</v>
      </c>
      <c r="X3" s="6">
        <f t="shared" si="0"/>
        <v>0</v>
      </c>
      <c r="Y3" s="6">
        <f t="shared" si="0"/>
        <v>189</v>
      </c>
      <c r="Z3" s="6">
        <f t="shared" si="0"/>
        <v>62</v>
      </c>
      <c r="AA3" s="6">
        <f t="shared" si="0"/>
        <v>26</v>
      </c>
      <c r="AB3" s="6">
        <f t="shared" si="0"/>
        <v>2</v>
      </c>
      <c r="AC3" s="6">
        <f t="shared" si="0"/>
        <v>0</v>
      </c>
      <c r="AD3" s="6">
        <f t="shared" si="0"/>
        <v>104</v>
      </c>
      <c r="AE3" s="6">
        <f t="shared" si="0"/>
        <v>67</v>
      </c>
      <c r="AF3" s="6">
        <f t="shared" ref="AF3:AF24" si="1">MAX(0,$A3-AF$1)</f>
        <v>0</v>
      </c>
      <c r="AG3" s="6">
        <f t="shared" ref="AG3:AY16" si="2">MAX(0,$A3-AG$1)</f>
        <v>36</v>
      </c>
      <c r="AH3" s="6">
        <f t="shared" si="2"/>
        <v>173</v>
      </c>
      <c r="AI3" s="6">
        <f t="shared" si="2"/>
        <v>30</v>
      </c>
      <c r="AJ3" s="6">
        <f t="shared" si="2"/>
        <v>172</v>
      </c>
      <c r="AK3" s="6">
        <f t="shared" si="2"/>
        <v>16</v>
      </c>
      <c r="AL3" s="6">
        <f t="shared" si="2"/>
        <v>63</v>
      </c>
      <c r="AM3" s="6">
        <f t="shared" si="2"/>
        <v>17</v>
      </c>
      <c r="AN3" s="6">
        <f t="shared" si="2"/>
        <v>103</v>
      </c>
      <c r="AO3" s="6">
        <f t="shared" si="2"/>
        <v>0</v>
      </c>
      <c r="AP3" s="6">
        <f t="shared" si="2"/>
        <v>127</v>
      </c>
      <c r="AQ3" s="6">
        <f t="shared" si="2"/>
        <v>5</v>
      </c>
      <c r="AR3" s="6">
        <f t="shared" si="2"/>
        <v>21</v>
      </c>
      <c r="AS3" s="6">
        <f t="shared" si="2"/>
        <v>124</v>
      </c>
      <c r="AT3" s="6">
        <f t="shared" si="2"/>
        <v>43</v>
      </c>
      <c r="AU3" s="6">
        <f t="shared" si="2"/>
        <v>94</v>
      </c>
      <c r="AV3" s="6">
        <f t="shared" si="2"/>
        <v>159</v>
      </c>
      <c r="AW3" s="6">
        <f t="shared" si="2"/>
        <v>0</v>
      </c>
      <c r="AX3" s="6">
        <f t="shared" si="2"/>
        <v>0</v>
      </c>
      <c r="AY3" s="6">
        <f t="shared" si="2"/>
        <v>0</v>
      </c>
    </row>
    <row r="4" spans="1:51" x14ac:dyDescent="0.25">
      <c r="A4" s="5">
        <v>1991</v>
      </c>
      <c r="B4" s="6">
        <f t="shared" si="0"/>
        <v>220</v>
      </c>
      <c r="C4" s="6">
        <f t="shared" si="0"/>
        <v>130</v>
      </c>
      <c r="D4" s="6">
        <f t="shared" si="0"/>
        <v>190</v>
      </c>
      <c r="E4" s="6">
        <f t="shared" si="0"/>
        <v>2</v>
      </c>
      <c r="F4" s="6">
        <f t="shared" si="0"/>
        <v>67</v>
      </c>
      <c r="G4" s="6">
        <f t="shared" si="0"/>
        <v>4</v>
      </c>
      <c r="H4" s="6">
        <f t="shared" si="0"/>
        <v>0</v>
      </c>
      <c r="I4" s="6">
        <f t="shared" si="0"/>
        <v>16</v>
      </c>
      <c r="J4" s="6">
        <f t="shared" si="0"/>
        <v>131</v>
      </c>
      <c r="K4" s="6">
        <f t="shared" si="0"/>
        <v>90</v>
      </c>
      <c r="L4" s="6">
        <f t="shared" si="0"/>
        <v>108</v>
      </c>
      <c r="M4" s="6">
        <f t="shared" si="0"/>
        <v>79</v>
      </c>
      <c r="N4" s="6">
        <f t="shared" si="0"/>
        <v>267</v>
      </c>
      <c r="O4" s="6">
        <f t="shared" si="0"/>
        <v>406</v>
      </c>
      <c r="P4" s="6">
        <f t="shared" si="0"/>
        <v>115</v>
      </c>
      <c r="Q4" s="6">
        <f t="shared" si="0"/>
        <v>1</v>
      </c>
      <c r="R4" s="6">
        <f t="shared" si="0"/>
        <v>127</v>
      </c>
      <c r="S4" s="6">
        <f t="shared" si="0"/>
        <v>100</v>
      </c>
      <c r="T4" s="6">
        <f t="shared" si="0"/>
        <v>183</v>
      </c>
      <c r="U4" s="6">
        <f t="shared" si="0"/>
        <v>79</v>
      </c>
      <c r="V4" s="6">
        <f t="shared" si="0"/>
        <v>56</v>
      </c>
      <c r="W4" s="6">
        <f t="shared" si="0"/>
        <v>23</v>
      </c>
      <c r="X4" s="6">
        <f t="shared" si="0"/>
        <v>0</v>
      </c>
      <c r="Y4" s="6">
        <f t="shared" si="0"/>
        <v>190</v>
      </c>
      <c r="Z4" s="6">
        <f t="shared" si="0"/>
        <v>63</v>
      </c>
      <c r="AA4" s="6">
        <f t="shared" si="0"/>
        <v>27</v>
      </c>
      <c r="AB4" s="6">
        <f t="shared" si="0"/>
        <v>3</v>
      </c>
      <c r="AC4" s="6">
        <f t="shared" si="0"/>
        <v>0</v>
      </c>
      <c r="AD4" s="6">
        <f t="shared" si="0"/>
        <v>105</v>
      </c>
      <c r="AE4" s="6">
        <f t="shared" si="0"/>
        <v>68</v>
      </c>
      <c r="AF4" s="6">
        <f t="shared" si="1"/>
        <v>0</v>
      </c>
      <c r="AG4" s="6">
        <f t="shared" si="2"/>
        <v>37</v>
      </c>
      <c r="AH4" s="6">
        <f t="shared" si="2"/>
        <v>174</v>
      </c>
      <c r="AI4" s="6">
        <f t="shared" si="2"/>
        <v>31</v>
      </c>
      <c r="AJ4" s="6">
        <f t="shared" si="2"/>
        <v>173</v>
      </c>
      <c r="AK4" s="6">
        <f t="shared" si="2"/>
        <v>17</v>
      </c>
      <c r="AL4" s="6">
        <f t="shared" si="2"/>
        <v>64</v>
      </c>
      <c r="AM4" s="6">
        <f t="shared" si="2"/>
        <v>18</v>
      </c>
      <c r="AN4" s="6">
        <f t="shared" si="2"/>
        <v>104</v>
      </c>
      <c r="AO4" s="6">
        <f t="shared" si="2"/>
        <v>1</v>
      </c>
      <c r="AP4" s="6">
        <f t="shared" si="2"/>
        <v>128</v>
      </c>
      <c r="AQ4" s="6">
        <f t="shared" si="2"/>
        <v>6</v>
      </c>
      <c r="AR4" s="6">
        <f t="shared" si="2"/>
        <v>22</v>
      </c>
      <c r="AS4" s="6">
        <f t="shared" si="2"/>
        <v>125</v>
      </c>
      <c r="AT4" s="6">
        <f t="shared" si="2"/>
        <v>44</v>
      </c>
      <c r="AU4" s="6">
        <f t="shared" si="2"/>
        <v>95</v>
      </c>
      <c r="AV4" s="6">
        <f t="shared" si="2"/>
        <v>160</v>
      </c>
      <c r="AW4" s="6">
        <f t="shared" si="2"/>
        <v>0</v>
      </c>
      <c r="AX4" s="6">
        <f t="shared" si="2"/>
        <v>0</v>
      </c>
      <c r="AY4" s="6">
        <f t="shared" si="2"/>
        <v>0</v>
      </c>
    </row>
    <row r="5" spans="1:51" x14ac:dyDescent="0.25">
      <c r="A5" s="5">
        <v>1992</v>
      </c>
      <c r="B5" s="6">
        <f t="shared" si="0"/>
        <v>221</v>
      </c>
      <c r="C5" s="6">
        <f t="shared" si="0"/>
        <v>131</v>
      </c>
      <c r="D5" s="6">
        <f t="shared" si="0"/>
        <v>191</v>
      </c>
      <c r="E5" s="6">
        <f t="shared" si="0"/>
        <v>3</v>
      </c>
      <c r="F5" s="6">
        <f t="shared" si="0"/>
        <v>68</v>
      </c>
      <c r="G5" s="6">
        <f t="shared" si="0"/>
        <v>5</v>
      </c>
      <c r="H5" s="6">
        <f t="shared" si="0"/>
        <v>0</v>
      </c>
      <c r="I5" s="6">
        <f t="shared" si="0"/>
        <v>17</v>
      </c>
      <c r="J5" s="6">
        <f t="shared" si="0"/>
        <v>132</v>
      </c>
      <c r="K5" s="6">
        <f t="shared" si="0"/>
        <v>91</v>
      </c>
      <c r="L5" s="6">
        <f t="shared" si="0"/>
        <v>109</v>
      </c>
      <c r="M5" s="6">
        <f t="shared" si="0"/>
        <v>80</v>
      </c>
      <c r="N5" s="6">
        <f t="shared" si="0"/>
        <v>268</v>
      </c>
      <c r="O5" s="6">
        <f t="shared" si="0"/>
        <v>407</v>
      </c>
      <c r="P5" s="6">
        <f t="shared" si="0"/>
        <v>116</v>
      </c>
      <c r="Q5" s="6">
        <f t="shared" si="0"/>
        <v>2</v>
      </c>
      <c r="R5" s="6">
        <f t="shared" si="0"/>
        <v>128</v>
      </c>
      <c r="S5" s="6">
        <f t="shared" si="0"/>
        <v>101</v>
      </c>
      <c r="T5" s="6">
        <f t="shared" si="0"/>
        <v>184</v>
      </c>
      <c r="U5" s="6">
        <f t="shared" si="0"/>
        <v>80</v>
      </c>
      <c r="V5" s="6">
        <f t="shared" si="0"/>
        <v>57</v>
      </c>
      <c r="W5" s="6">
        <f t="shared" si="0"/>
        <v>24</v>
      </c>
      <c r="X5" s="6">
        <f t="shared" si="0"/>
        <v>0</v>
      </c>
      <c r="Y5" s="6">
        <f t="shared" si="0"/>
        <v>191</v>
      </c>
      <c r="Z5" s="6">
        <f t="shared" si="0"/>
        <v>64</v>
      </c>
      <c r="AA5" s="6">
        <f t="shared" si="0"/>
        <v>28</v>
      </c>
      <c r="AB5" s="6">
        <f t="shared" si="0"/>
        <v>4</v>
      </c>
      <c r="AC5" s="6">
        <f t="shared" si="0"/>
        <v>0</v>
      </c>
      <c r="AD5" s="6">
        <f t="shared" si="0"/>
        <v>106</v>
      </c>
      <c r="AE5" s="6">
        <f t="shared" si="0"/>
        <v>69</v>
      </c>
      <c r="AF5" s="6">
        <f t="shared" si="1"/>
        <v>0</v>
      </c>
      <c r="AG5" s="6">
        <f t="shared" si="2"/>
        <v>38</v>
      </c>
      <c r="AH5" s="6">
        <f t="shared" si="2"/>
        <v>175</v>
      </c>
      <c r="AI5" s="6">
        <f t="shared" si="2"/>
        <v>32</v>
      </c>
      <c r="AJ5" s="6">
        <f t="shared" si="2"/>
        <v>174</v>
      </c>
      <c r="AK5" s="6">
        <f t="shared" si="2"/>
        <v>18</v>
      </c>
      <c r="AL5" s="6">
        <f t="shared" si="2"/>
        <v>65</v>
      </c>
      <c r="AM5" s="6">
        <f t="shared" si="2"/>
        <v>19</v>
      </c>
      <c r="AN5" s="6">
        <f t="shared" si="2"/>
        <v>105</v>
      </c>
      <c r="AO5" s="6">
        <f t="shared" si="2"/>
        <v>2</v>
      </c>
      <c r="AP5" s="6">
        <f t="shared" si="2"/>
        <v>129</v>
      </c>
      <c r="AQ5" s="6">
        <f t="shared" si="2"/>
        <v>7</v>
      </c>
      <c r="AR5" s="6">
        <f t="shared" si="2"/>
        <v>23</v>
      </c>
      <c r="AS5" s="6">
        <f t="shared" si="2"/>
        <v>126</v>
      </c>
      <c r="AT5" s="6">
        <f t="shared" si="2"/>
        <v>45</v>
      </c>
      <c r="AU5" s="6">
        <f t="shared" si="2"/>
        <v>96</v>
      </c>
      <c r="AV5" s="6">
        <f t="shared" si="2"/>
        <v>161</v>
      </c>
      <c r="AW5" s="6">
        <f t="shared" si="2"/>
        <v>0</v>
      </c>
      <c r="AX5" s="6">
        <f t="shared" si="2"/>
        <v>0</v>
      </c>
      <c r="AY5" s="6">
        <f t="shared" si="2"/>
        <v>0</v>
      </c>
    </row>
    <row r="6" spans="1:51" x14ac:dyDescent="0.25">
      <c r="A6" s="5">
        <v>1993</v>
      </c>
      <c r="B6" s="6">
        <f t="shared" si="0"/>
        <v>222</v>
      </c>
      <c r="C6" s="6">
        <f t="shared" si="0"/>
        <v>132</v>
      </c>
      <c r="D6" s="6">
        <f t="shared" si="0"/>
        <v>192</v>
      </c>
      <c r="E6" s="6">
        <f t="shared" si="0"/>
        <v>4</v>
      </c>
      <c r="F6" s="6">
        <f t="shared" si="0"/>
        <v>69</v>
      </c>
      <c r="G6" s="6">
        <f t="shared" si="0"/>
        <v>6</v>
      </c>
      <c r="H6" s="6">
        <f t="shared" si="0"/>
        <v>0</v>
      </c>
      <c r="I6" s="6">
        <f t="shared" si="0"/>
        <v>18</v>
      </c>
      <c r="J6" s="6">
        <f t="shared" si="0"/>
        <v>133</v>
      </c>
      <c r="K6" s="6">
        <f t="shared" si="0"/>
        <v>92</v>
      </c>
      <c r="L6" s="6">
        <f t="shared" si="0"/>
        <v>110</v>
      </c>
      <c r="M6" s="6">
        <f t="shared" si="0"/>
        <v>81</v>
      </c>
      <c r="N6" s="6">
        <f t="shared" si="0"/>
        <v>269</v>
      </c>
      <c r="O6" s="6">
        <f t="shared" si="0"/>
        <v>408</v>
      </c>
      <c r="P6" s="6">
        <f t="shared" si="0"/>
        <v>117</v>
      </c>
      <c r="Q6" s="6">
        <f t="shared" si="0"/>
        <v>3</v>
      </c>
      <c r="R6" s="6">
        <f t="shared" si="0"/>
        <v>129</v>
      </c>
      <c r="S6" s="6">
        <f t="shared" si="0"/>
        <v>102</v>
      </c>
      <c r="T6" s="6">
        <f t="shared" si="0"/>
        <v>185</v>
      </c>
      <c r="U6" s="6">
        <f t="shared" si="0"/>
        <v>81</v>
      </c>
      <c r="V6" s="6">
        <f t="shared" si="0"/>
        <v>58</v>
      </c>
      <c r="W6" s="6">
        <f t="shared" si="0"/>
        <v>25</v>
      </c>
      <c r="X6" s="6">
        <f t="shared" si="0"/>
        <v>0</v>
      </c>
      <c r="Y6" s="6">
        <f t="shared" si="0"/>
        <v>192</v>
      </c>
      <c r="Z6" s="6">
        <f t="shared" si="0"/>
        <v>65</v>
      </c>
      <c r="AA6" s="6">
        <f t="shared" si="0"/>
        <v>29</v>
      </c>
      <c r="AB6" s="6">
        <f t="shared" si="0"/>
        <v>5</v>
      </c>
      <c r="AC6" s="6">
        <f t="shared" si="0"/>
        <v>1</v>
      </c>
      <c r="AD6" s="6">
        <f t="shared" si="0"/>
        <v>107</v>
      </c>
      <c r="AE6" s="6">
        <f t="shared" si="0"/>
        <v>70</v>
      </c>
      <c r="AF6" s="6">
        <f t="shared" si="1"/>
        <v>1</v>
      </c>
      <c r="AG6" s="6">
        <f t="shared" si="2"/>
        <v>39</v>
      </c>
      <c r="AH6" s="6">
        <f t="shared" si="2"/>
        <v>176</v>
      </c>
      <c r="AI6" s="6">
        <f t="shared" si="2"/>
        <v>33</v>
      </c>
      <c r="AJ6" s="6">
        <f t="shared" si="2"/>
        <v>175</v>
      </c>
      <c r="AK6" s="6">
        <f t="shared" si="2"/>
        <v>19</v>
      </c>
      <c r="AL6" s="6">
        <f t="shared" si="2"/>
        <v>66</v>
      </c>
      <c r="AM6" s="6">
        <f t="shared" si="2"/>
        <v>20</v>
      </c>
      <c r="AN6" s="6">
        <f t="shared" si="2"/>
        <v>106</v>
      </c>
      <c r="AO6" s="6">
        <f t="shared" si="2"/>
        <v>3</v>
      </c>
      <c r="AP6" s="6">
        <f t="shared" si="2"/>
        <v>130</v>
      </c>
      <c r="AQ6" s="6">
        <f t="shared" si="2"/>
        <v>8</v>
      </c>
      <c r="AR6" s="6">
        <f t="shared" si="2"/>
        <v>24</v>
      </c>
      <c r="AS6" s="6">
        <f t="shared" si="2"/>
        <v>127</v>
      </c>
      <c r="AT6" s="6">
        <f t="shared" si="2"/>
        <v>46</v>
      </c>
      <c r="AU6" s="6">
        <f t="shared" si="2"/>
        <v>97</v>
      </c>
      <c r="AV6" s="6">
        <f t="shared" si="2"/>
        <v>162</v>
      </c>
      <c r="AW6" s="6">
        <f t="shared" si="2"/>
        <v>0</v>
      </c>
      <c r="AX6" s="6">
        <f t="shared" si="2"/>
        <v>0</v>
      </c>
      <c r="AY6" s="6">
        <f t="shared" si="2"/>
        <v>0</v>
      </c>
    </row>
    <row r="7" spans="1:51" x14ac:dyDescent="0.25">
      <c r="A7" s="5">
        <v>1994</v>
      </c>
      <c r="B7" s="6">
        <f t="shared" si="0"/>
        <v>223</v>
      </c>
      <c r="C7" s="6">
        <f t="shared" si="0"/>
        <v>133</v>
      </c>
      <c r="D7" s="6">
        <f t="shared" si="0"/>
        <v>193</v>
      </c>
      <c r="E7" s="6">
        <f t="shared" si="0"/>
        <v>5</v>
      </c>
      <c r="F7" s="6">
        <f t="shared" si="0"/>
        <v>70</v>
      </c>
      <c r="G7" s="6">
        <f t="shared" si="0"/>
        <v>7</v>
      </c>
      <c r="H7" s="6">
        <f t="shared" si="0"/>
        <v>0</v>
      </c>
      <c r="I7" s="6">
        <f t="shared" si="0"/>
        <v>19</v>
      </c>
      <c r="J7" s="6">
        <f t="shared" si="0"/>
        <v>134</v>
      </c>
      <c r="K7" s="6">
        <f t="shared" si="0"/>
        <v>93</v>
      </c>
      <c r="L7" s="6">
        <f t="shared" si="0"/>
        <v>111</v>
      </c>
      <c r="M7" s="6">
        <f t="shared" si="0"/>
        <v>82</v>
      </c>
      <c r="N7" s="6">
        <f t="shared" si="0"/>
        <v>270</v>
      </c>
      <c r="O7" s="6">
        <f t="shared" si="0"/>
        <v>409</v>
      </c>
      <c r="P7" s="6">
        <f t="shared" si="0"/>
        <v>118</v>
      </c>
      <c r="Q7" s="6">
        <f t="shared" si="0"/>
        <v>4</v>
      </c>
      <c r="R7" s="6">
        <f t="shared" si="0"/>
        <v>130</v>
      </c>
      <c r="S7" s="6">
        <f t="shared" si="0"/>
        <v>103</v>
      </c>
      <c r="T7" s="6">
        <f t="shared" si="0"/>
        <v>186</v>
      </c>
      <c r="U7" s="6">
        <f t="shared" si="0"/>
        <v>82</v>
      </c>
      <c r="V7" s="6">
        <f t="shared" si="0"/>
        <v>59</v>
      </c>
      <c r="W7" s="6">
        <f t="shared" si="0"/>
        <v>26</v>
      </c>
      <c r="X7" s="6">
        <f t="shared" si="0"/>
        <v>0</v>
      </c>
      <c r="Y7" s="6">
        <f t="shared" si="0"/>
        <v>193</v>
      </c>
      <c r="Z7" s="6">
        <f t="shared" si="0"/>
        <v>66</v>
      </c>
      <c r="AA7" s="6">
        <f t="shared" si="0"/>
        <v>30</v>
      </c>
      <c r="AB7" s="6">
        <f t="shared" si="0"/>
        <v>6</v>
      </c>
      <c r="AC7" s="6">
        <f t="shared" si="0"/>
        <v>2</v>
      </c>
      <c r="AD7" s="6">
        <f t="shared" si="0"/>
        <v>108</v>
      </c>
      <c r="AE7" s="6">
        <f t="shared" si="0"/>
        <v>71</v>
      </c>
      <c r="AF7" s="6">
        <f t="shared" si="1"/>
        <v>2</v>
      </c>
      <c r="AG7" s="6">
        <f t="shared" si="2"/>
        <v>40</v>
      </c>
      <c r="AH7" s="6">
        <f t="shared" si="2"/>
        <v>177</v>
      </c>
      <c r="AI7" s="6">
        <f t="shared" si="2"/>
        <v>34</v>
      </c>
      <c r="AJ7" s="6">
        <f t="shared" si="2"/>
        <v>176</v>
      </c>
      <c r="AK7" s="6">
        <f t="shared" si="2"/>
        <v>20</v>
      </c>
      <c r="AL7" s="6">
        <f t="shared" si="2"/>
        <v>67</v>
      </c>
      <c r="AM7" s="6">
        <f t="shared" si="2"/>
        <v>21</v>
      </c>
      <c r="AN7" s="6">
        <f t="shared" si="2"/>
        <v>107</v>
      </c>
      <c r="AO7" s="6">
        <f t="shared" si="2"/>
        <v>4</v>
      </c>
      <c r="AP7" s="6">
        <f t="shared" si="2"/>
        <v>131</v>
      </c>
      <c r="AQ7" s="6">
        <f t="shared" si="2"/>
        <v>9</v>
      </c>
      <c r="AR7" s="6">
        <f t="shared" si="2"/>
        <v>25</v>
      </c>
      <c r="AS7" s="6">
        <f t="shared" si="2"/>
        <v>128</v>
      </c>
      <c r="AT7" s="6">
        <f t="shared" si="2"/>
        <v>47</v>
      </c>
      <c r="AU7" s="6">
        <f t="shared" si="2"/>
        <v>98</v>
      </c>
      <c r="AV7" s="6">
        <f t="shared" si="2"/>
        <v>163</v>
      </c>
      <c r="AW7" s="6">
        <f t="shared" si="2"/>
        <v>1</v>
      </c>
      <c r="AX7" s="6">
        <f t="shared" si="2"/>
        <v>0</v>
      </c>
      <c r="AY7" s="6">
        <f t="shared" si="2"/>
        <v>0</v>
      </c>
    </row>
    <row r="8" spans="1:51" x14ac:dyDescent="0.25">
      <c r="A8" s="5">
        <v>1995</v>
      </c>
      <c r="B8" s="6">
        <f t="shared" si="0"/>
        <v>224</v>
      </c>
      <c r="C8" s="6">
        <f t="shared" si="0"/>
        <v>134</v>
      </c>
      <c r="D8" s="6">
        <f t="shared" si="0"/>
        <v>194</v>
      </c>
      <c r="E8" s="6">
        <f t="shared" si="0"/>
        <v>6</v>
      </c>
      <c r="F8" s="6">
        <f t="shared" si="0"/>
        <v>71</v>
      </c>
      <c r="G8" s="6">
        <f t="shared" si="0"/>
        <v>8</v>
      </c>
      <c r="H8" s="6">
        <f t="shared" si="0"/>
        <v>0</v>
      </c>
      <c r="I8" s="6">
        <f t="shared" si="0"/>
        <v>20</v>
      </c>
      <c r="J8" s="6">
        <f t="shared" si="0"/>
        <v>135</v>
      </c>
      <c r="K8" s="6">
        <f t="shared" si="0"/>
        <v>94</v>
      </c>
      <c r="L8" s="6">
        <f t="shared" si="0"/>
        <v>112</v>
      </c>
      <c r="M8" s="6">
        <f t="shared" si="0"/>
        <v>83</v>
      </c>
      <c r="N8" s="6">
        <f t="shared" si="0"/>
        <v>271</v>
      </c>
      <c r="O8" s="6">
        <f t="shared" si="0"/>
        <v>410</v>
      </c>
      <c r="P8" s="6">
        <f t="shared" si="0"/>
        <v>119</v>
      </c>
      <c r="Q8" s="6">
        <f t="shared" si="0"/>
        <v>5</v>
      </c>
      <c r="R8" s="6">
        <f t="shared" si="0"/>
        <v>131</v>
      </c>
      <c r="S8" s="6">
        <f t="shared" si="0"/>
        <v>104</v>
      </c>
      <c r="T8" s="6">
        <f t="shared" si="0"/>
        <v>187</v>
      </c>
      <c r="U8" s="6">
        <f t="shared" si="0"/>
        <v>83</v>
      </c>
      <c r="V8" s="6">
        <f t="shared" si="0"/>
        <v>60</v>
      </c>
      <c r="W8" s="6">
        <f t="shared" si="0"/>
        <v>27</v>
      </c>
      <c r="X8" s="6">
        <f t="shared" si="0"/>
        <v>0</v>
      </c>
      <c r="Y8" s="6">
        <f t="shared" si="0"/>
        <v>194</v>
      </c>
      <c r="Z8" s="6">
        <f t="shared" si="0"/>
        <v>67</v>
      </c>
      <c r="AA8" s="6">
        <f t="shared" si="0"/>
        <v>31</v>
      </c>
      <c r="AB8" s="6">
        <f t="shared" si="0"/>
        <v>7</v>
      </c>
      <c r="AC8" s="6">
        <f t="shared" si="0"/>
        <v>3</v>
      </c>
      <c r="AD8" s="6">
        <f t="shared" si="0"/>
        <v>109</v>
      </c>
      <c r="AE8" s="6">
        <f t="shared" si="0"/>
        <v>72</v>
      </c>
      <c r="AF8" s="6">
        <f t="shared" si="1"/>
        <v>3</v>
      </c>
      <c r="AG8" s="6">
        <f t="shared" si="2"/>
        <v>41</v>
      </c>
      <c r="AH8" s="6">
        <f t="shared" si="2"/>
        <v>178</v>
      </c>
      <c r="AI8" s="6">
        <f t="shared" si="2"/>
        <v>35</v>
      </c>
      <c r="AJ8" s="6">
        <f t="shared" si="2"/>
        <v>177</v>
      </c>
      <c r="AK8" s="6">
        <f t="shared" si="2"/>
        <v>21</v>
      </c>
      <c r="AL8" s="6">
        <f t="shared" si="2"/>
        <v>68</v>
      </c>
      <c r="AM8" s="6">
        <f t="shared" si="2"/>
        <v>22</v>
      </c>
      <c r="AN8" s="6">
        <f t="shared" si="2"/>
        <v>108</v>
      </c>
      <c r="AO8" s="6">
        <f t="shared" si="2"/>
        <v>5</v>
      </c>
      <c r="AP8" s="6">
        <f t="shared" si="2"/>
        <v>132</v>
      </c>
      <c r="AQ8" s="6">
        <f t="shared" si="2"/>
        <v>10</v>
      </c>
      <c r="AR8" s="6">
        <f t="shared" si="2"/>
        <v>26</v>
      </c>
      <c r="AS8" s="6">
        <f t="shared" si="2"/>
        <v>129</v>
      </c>
      <c r="AT8" s="6">
        <f t="shared" si="2"/>
        <v>48</v>
      </c>
      <c r="AU8" s="6">
        <f t="shared" si="2"/>
        <v>99</v>
      </c>
      <c r="AV8" s="6">
        <f t="shared" si="2"/>
        <v>164</v>
      </c>
      <c r="AW8" s="6">
        <f t="shared" si="2"/>
        <v>2</v>
      </c>
      <c r="AX8" s="6">
        <f t="shared" si="2"/>
        <v>0</v>
      </c>
      <c r="AY8" s="6">
        <f t="shared" si="2"/>
        <v>1</v>
      </c>
    </row>
    <row r="9" spans="1:51" x14ac:dyDescent="0.25">
      <c r="A9" s="5">
        <v>1996</v>
      </c>
      <c r="B9" s="6">
        <f t="shared" si="0"/>
        <v>225</v>
      </c>
      <c r="C9" s="6">
        <f t="shared" si="0"/>
        <v>135</v>
      </c>
      <c r="D9" s="6">
        <f t="shared" si="0"/>
        <v>195</v>
      </c>
      <c r="E9" s="6">
        <f t="shared" si="0"/>
        <v>7</v>
      </c>
      <c r="F9" s="6">
        <f t="shared" si="0"/>
        <v>72</v>
      </c>
      <c r="G9" s="6">
        <f t="shared" si="0"/>
        <v>9</v>
      </c>
      <c r="H9" s="6">
        <f t="shared" si="0"/>
        <v>0</v>
      </c>
      <c r="I9" s="6">
        <f t="shared" si="0"/>
        <v>21</v>
      </c>
      <c r="J9" s="6">
        <f t="shared" si="0"/>
        <v>136</v>
      </c>
      <c r="K9" s="6">
        <f t="shared" si="0"/>
        <v>95</v>
      </c>
      <c r="L9" s="6">
        <f t="shared" si="0"/>
        <v>113</v>
      </c>
      <c r="M9" s="6">
        <f t="shared" si="0"/>
        <v>84</v>
      </c>
      <c r="N9" s="6">
        <f t="shared" si="0"/>
        <v>272</v>
      </c>
      <c r="O9" s="6">
        <f t="shared" si="0"/>
        <v>411</v>
      </c>
      <c r="P9" s="6">
        <f t="shared" si="0"/>
        <v>120</v>
      </c>
      <c r="Q9" s="6">
        <f t="shared" si="0"/>
        <v>6</v>
      </c>
      <c r="R9" s="6">
        <f t="shared" si="0"/>
        <v>132</v>
      </c>
      <c r="S9" s="6">
        <f t="shared" si="0"/>
        <v>105</v>
      </c>
      <c r="T9" s="6">
        <f t="shared" si="0"/>
        <v>188</v>
      </c>
      <c r="U9" s="6">
        <f t="shared" si="0"/>
        <v>84</v>
      </c>
      <c r="V9" s="6">
        <f t="shared" si="0"/>
        <v>61</v>
      </c>
      <c r="W9" s="6">
        <f t="shared" si="0"/>
        <v>28</v>
      </c>
      <c r="X9" s="6">
        <f t="shared" si="0"/>
        <v>0</v>
      </c>
      <c r="Y9" s="6">
        <f t="shared" si="0"/>
        <v>195</v>
      </c>
      <c r="Z9" s="6">
        <f t="shared" si="0"/>
        <v>68</v>
      </c>
      <c r="AA9" s="6">
        <f t="shared" si="0"/>
        <v>32</v>
      </c>
      <c r="AB9" s="6">
        <f t="shared" si="0"/>
        <v>8</v>
      </c>
      <c r="AC9" s="6">
        <f t="shared" si="0"/>
        <v>4</v>
      </c>
      <c r="AD9" s="6">
        <f t="shared" si="0"/>
        <v>110</v>
      </c>
      <c r="AE9" s="6">
        <f t="shared" si="0"/>
        <v>73</v>
      </c>
      <c r="AF9" s="6">
        <f t="shared" si="1"/>
        <v>4</v>
      </c>
      <c r="AG9" s="6">
        <f t="shared" si="2"/>
        <v>42</v>
      </c>
      <c r="AH9" s="6">
        <f t="shared" si="2"/>
        <v>179</v>
      </c>
      <c r="AI9" s="6">
        <f t="shared" si="2"/>
        <v>36</v>
      </c>
      <c r="AJ9" s="6">
        <f t="shared" si="2"/>
        <v>178</v>
      </c>
      <c r="AK9" s="6">
        <f t="shared" si="2"/>
        <v>22</v>
      </c>
      <c r="AL9" s="6">
        <f t="shared" si="2"/>
        <v>69</v>
      </c>
      <c r="AM9" s="6">
        <f t="shared" si="2"/>
        <v>23</v>
      </c>
      <c r="AN9" s="6">
        <f t="shared" si="2"/>
        <v>109</v>
      </c>
      <c r="AO9" s="6">
        <f t="shared" si="2"/>
        <v>6</v>
      </c>
      <c r="AP9" s="6">
        <f t="shared" si="2"/>
        <v>133</v>
      </c>
      <c r="AQ9" s="6">
        <f t="shared" si="2"/>
        <v>11</v>
      </c>
      <c r="AR9" s="6">
        <f t="shared" si="2"/>
        <v>27</v>
      </c>
      <c r="AS9" s="6">
        <f t="shared" si="2"/>
        <v>130</v>
      </c>
      <c r="AT9" s="6">
        <f t="shared" si="2"/>
        <v>49</v>
      </c>
      <c r="AU9" s="6">
        <f t="shared" si="2"/>
        <v>100</v>
      </c>
      <c r="AV9" s="6">
        <f t="shared" si="2"/>
        <v>165</v>
      </c>
      <c r="AW9" s="6">
        <f t="shared" si="2"/>
        <v>3</v>
      </c>
      <c r="AX9" s="6">
        <f t="shared" si="2"/>
        <v>0</v>
      </c>
      <c r="AY9" s="6">
        <f t="shared" si="2"/>
        <v>2</v>
      </c>
    </row>
    <row r="10" spans="1:51" x14ac:dyDescent="0.25">
      <c r="A10" s="5">
        <v>1997</v>
      </c>
      <c r="B10" s="6">
        <f t="shared" si="0"/>
        <v>226</v>
      </c>
      <c r="C10" s="6">
        <f t="shared" si="0"/>
        <v>136</v>
      </c>
      <c r="D10" s="6">
        <f t="shared" si="0"/>
        <v>196</v>
      </c>
      <c r="E10" s="6">
        <f t="shared" si="0"/>
        <v>8</v>
      </c>
      <c r="F10" s="6">
        <f t="shared" si="0"/>
        <v>73</v>
      </c>
      <c r="G10" s="6">
        <f t="shared" si="0"/>
        <v>10</v>
      </c>
      <c r="H10" s="6">
        <f t="shared" si="0"/>
        <v>1</v>
      </c>
      <c r="I10" s="6">
        <f t="shared" si="0"/>
        <v>22</v>
      </c>
      <c r="J10" s="6">
        <f t="shared" si="0"/>
        <v>137</v>
      </c>
      <c r="K10" s="6">
        <f t="shared" si="0"/>
        <v>96</v>
      </c>
      <c r="L10" s="6">
        <f t="shared" si="0"/>
        <v>114</v>
      </c>
      <c r="M10" s="6">
        <f t="shared" si="0"/>
        <v>85</v>
      </c>
      <c r="N10" s="6">
        <f t="shared" si="0"/>
        <v>273</v>
      </c>
      <c r="O10" s="6">
        <f t="shared" si="0"/>
        <v>412</v>
      </c>
      <c r="P10" s="6">
        <f t="shared" si="0"/>
        <v>121</v>
      </c>
      <c r="Q10" s="6">
        <f t="shared" si="0"/>
        <v>7</v>
      </c>
      <c r="R10" s="6">
        <f t="shared" si="0"/>
        <v>133</v>
      </c>
      <c r="S10" s="6">
        <f t="shared" si="0"/>
        <v>106</v>
      </c>
      <c r="T10" s="6">
        <f t="shared" si="0"/>
        <v>189</v>
      </c>
      <c r="U10" s="6">
        <f t="shared" si="0"/>
        <v>85</v>
      </c>
      <c r="V10" s="6">
        <f t="shared" si="0"/>
        <v>62</v>
      </c>
      <c r="W10" s="6">
        <f t="shared" si="0"/>
        <v>29</v>
      </c>
      <c r="X10" s="6">
        <f t="shared" si="0"/>
        <v>0</v>
      </c>
      <c r="Y10" s="6">
        <f t="shared" si="0"/>
        <v>196</v>
      </c>
      <c r="Z10" s="6">
        <f t="shared" si="0"/>
        <v>69</v>
      </c>
      <c r="AA10" s="6">
        <f t="shared" si="0"/>
        <v>33</v>
      </c>
      <c r="AB10" s="6">
        <f t="shared" si="0"/>
        <v>9</v>
      </c>
      <c r="AC10" s="6">
        <f t="shared" si="0"/>
        <v>5</v>
      </c>
      <c r="AD10" s="6">
        <f t="shared" si="0"/>
        <v>111</v>
      </c>
      <c r="AE10" s="6">
        <f t="shared" si="0"/>
        <v>74</v>
      </c>
      <c r="AF10" s="6">
        <f t="shared" si="1"/>
        <v>5</v>
      </c>
      <c r="AG10" s="6">
        <f t="shared" si="2"/>
        <v>43</v>
      </c>
      <c r="AH10" s="6">
        <f t="shared" si="2"/>
        <v>180</v>
      </c>
      <c r="AI10" s="6">
        <f t="shared" si="2"/>
        <v>37</v>
      </c>
      <c r="AJ10" s="6">
        <f t="shared" si="2"/>
        <v>179</v>
      </c>
      <c r="AK10" s="6">
        <f t="shared" si="2"/>
        <v>23</v>
      </c>
      <c r="AL10" s="6">
        <f t="shared" si="2"/>
        <v>70</v>
      </c>
      <c r="AM10" s="6">
        <f t="shared" si="2"/>
        <v>24</v>
      </c>
      <c r="AN10" s="6">
        <f t="shared" si="2"/>
        <v>110</v>
      </c>
      <c r="AO10" s="6">
        <f t="shared" si="2"/>
        <v>7</v>
      </c>
      <c r="AP10" s="6">
        <f t="shared" si="2"/>
        <v>134</v>
      </c>
      <c r="AQ10" s="6">
        <f t="shared" si="2"/>
        <v>12</v>
      </c>
      <c r="AR10" s="6">
        <f t="shared" si="2"/>
        <v>28</v>
      </c>
      <c r="AS10" s="6">
        <f t="shared" si="2"/>
        <v>131</v>
      </c>
      <c r="AT10" s="6">
        <f t="shared" si="2"/>
        <v>50</v>
      </c>
      <c r="AU10" s="6">
        <f t="shared" si="2"/>
        <v>101</v>
      </c>
      <c r="AV10" s="6">
        <f t="shared" si="2"/>
        <v>166</v>
      </c>
      <c r="AW10" s="6">
        <f t="shared" si="2"/>
        <v>4</v>
      </c>
      <c r="AX10" s="6">
        <f t="shared" si="2"/>
        <v>1</v>
      </c>
      <c r="AY10" s="6">
        <f t="shared" si="2"/>
        <v>3</v>
      </c>
    </row>
    <row r="11" spans="1:51" x14ac:dyDescent="0.25">
      <c r="A11" s="5">
        <v>1998</v>
      </c>
      <c r="B11" s="6">
        <f t="shared" si="0"/>
        <v>227</v>
      </c>
      <c r="C11" s="6">
        <f t="shared" si="0"/>
        <v>137</v>
      </c>
      <c r="D11" s="6">
        <f t="shared" si="0"/>
        <v>197</v>
      </c>
      <c r="E11" s="6">
        <f t="shared" si="0"/>
        <v>9</v>
      </c>
      <c r="F11" s="6">
        <f t="shared" si="0"/>
        <v>74</v>
      </c>
      <c r="G11" s="6">
        <f t="shared" si="0"/>
        <v>11</v>
      </c>
      <c r="H11" s="6">
        <f t="shared" si="0"/>
        <v>2</v>
      </c>
      <c r="I11" s="6">
        <f t="shared" si="0"/>
        <v>23</v>
      </c>
      <c r="J11" s="6">
        <f t="shared" si="0"/>
        <v>138</v>
      </c>
      <c r="K11" s="6">
        <f t="shared" si="0"/>
        <v>97</v>
      </c>
      <c r="L11" s="6">
        <f t="shared" si="0"/>
        <v>115</v>
      </c>
      <c r="M11" s="6">
        <f t="shared" si="0"/>
        <v>86</v>
      </c>
      <c r="N11" s="6">
        <f t="shared" si="0"/>
        <v>274</v>
      </c>
      <c r="O11" s="6">
        <f t="shared" si="0"/>
        <v>413</v>
      </c>
      <c r="P11" s="6">
        <f t="shared" si="0"/>
        <v>122</v>
      </c>
      <c r="Q11" s="6">
        <f t="shared" ref="Q11:AE24" si="3">MAX(0,$A11-Q$1)</f>
        <v>8</v>
      </c>
      <c r="R11" s="6">
        <f t="shared" si="3"/>
        <v>134</v>
      </c>
      <c r="S11" s="6">
        <f t="shared" si="3"/>
        <v>107</v>
      </c>
      <c r="T11" s="6">
        <f t="shared" si="3"/>
        <v>190</v>
      </c>
      <c r="U11" s="6">
        <f t="shared" si="3"/>
        <v>86</v>
      </c>
      <c r="V11" s="6">
        <f t="shared" si="3"/>
        <v>63</v>
      </c>
      <c r="W11" s="6">
        <f t="shared" si="3"/>
        <v>30</v>
      </c>
      <c r="X11" s="6">
        <f t="shared" si="3"/>
        <v>0</v>
      </c>
      <c r="Y11" s="6">
        <f t="shared" si="3"/>
        <v>197</v>
      </c>
      <c r="Z11" s="6">
        <f t="shared" si="3"/>
        <v>70</v>
      </c>
      <c r="AA11" s="6">
        <f t="shared" si="3"/>
        <v>34</v>
      </c>
      <c r="AB11" s="6">
        <f t="shared" si="3"/>
        <v>10</v>
      </c>
      <c r="AC11" s="6">
        <f t="shared" si="3"/>
        <v>6</v>
      </c>
      <c r="AD11" s="6">
        <f t="shared" si="3"/>
        <v>112</v>
      </c>
      <c r="AE11" s="6">
        <f t="shared" si="3"/>
        <v>75</v>
      </c>
      <c r="AF11" s="6">
        <f t="shared" si="1"/>
        <v>6</v>
      </c>
      <c r="AG11" s="6">
        <f t="shared" si="2"/>
        <v>44</v>
      </c>
      <c r="AH11" s="6">
        <f t="shared" si="2"/>
        <v>181</v>
      </c>
      <c r="AI11" s="6">
        <f t="shared" si="2"/>
        <v>38</v>
      </c>
      <c r="AJ11" s="6">
        <f t="shared" si="2"/>
        <v>180</v>
      </c>
      <c r="AK11" s="6">
        <f t="shared" si="2"/>
        <v>24</v>
      </c>
      <c r="AL11" s="6">
        <f t="shared" si="2"/>
        <v>71</v>
      </c>
      <c r="AM11" s="6">
        <f t="shared" si="2"/>
        <v>25</v>
      </c>
      <c r="AN11" s="6">
        <f t="shared" si="2"/>
        <v>111</v>
      </c>
      <c r="AO11" s="6">
        <f t="shared" si="2"/>
        <v>8</v>
      </c>
      <c r="AP11" s="6">
        <f t="shared" si="2"/>
        <v>135</v>
      </c>
      <c r="AQ11" s="6">
        <f t="shared" si="2"/>
        <v>13</v>
      </c>
      <c r="AR11" s="6">
        <f t="shared" si="2"/>
        <v>29</v>
      </c>
      <c r="AS11" s="6">
        <f t="shared" si="2"/>
        <v>132</v>
      </c>
      <c r="AT11" s="6">
        <f t="shared" si="2"/>
        <v>51</v>
      </c>
      <c r="AU11" s="6">
        <f t="shared" si="2"/>
        <v>102</v>
      </c>
      <c r="AV11" s="6">
        <f t="shared" si="2"/>
        <v>167</v>
      </c>
      <c r="AW11" s="6">
        <f t="shared" si="2"/>
        <v>5</v>
      </c>
      <c r="AX11" s="6">
        <f t="shared" si="2"/>
        <v>2</v>
      </c>
      <c r="AY11" s="6">
        <f t="shared" si="2"/>
        <v>4</v>
      </c>
    </row>
    <row r="12" spans="1:51" x14ac:dyDescent="0.25">
      <c r="A12" s="5">
        <v>1999</v>
      </c>
      <c r="B12" s="6">
        <f t="shared" ref="B12:Q24" si="4">MAX(0,$A12-B$1)</f>
        <v>228</v>
      </c>
      <c r="C12" s="6">
        <f t="shared" si="4"/>
        <v>138</v>
      </c>
      <c r="D12" s="6">
        <f t="shared" si="4"/>
        <v>198</v>
      </c>
      <c r="E12" s="6">
        <f t="shared" si="4"/>
        <v>10</v>
      </c>
      <c r="F12" s="6">
        <f t="shared" si="4"/>
        <v>75</v>
      </c>
      <c r="G12" s="6">
        <f t="shared" si="4"/>
        <v>12</v>
      </c>
      <c r="H12" s="6">
        <f t="shared" si="4"/>
        <v>3</v>
      </c>
      <c r="I12" s="6">
        <f t="shared" si="4"/>
        <v>24</v>
      </c>
      <c r="J12" s="6">
        <f t="shared" si="4"/>
        <v>139</v>
      </c>
      <c r="K12" s="6">
        <f t="shared" si="4"/>
        <v>98</v>
      </c>
      <c r="L12" s="6">
        <f t="shared" si="4"/>
        <v>116</v>
      </c>
      <c r="M12" s="6">
        <f t="shared" si="4"/>
        <v>87</v>
      </c>
      <c r="N12" s="6">
        <f t="shared" si="4"/>
        <v>275</v>
      </c>
      <c r="O12" s="6">
        <f t="shared" si="4"/>
        <v>414</v>
      </c>
      <c r="P12" s="6">
        <f t="shared" si="4"/>
        <v>123</v>
      </c>
      <c r="Q12" s="6">
        <f t="shared" si="4"/>
        <v>9</v>
      </c>
      <c r="R12" s="6">
        <f t="shared" si="3"/>
        <v>135</v>
      </c>
      <c r="S12" s="6">
        <f t="shared" si="3"/>
        <v>108</v>
      </c>
      <c r="T12" s="6">
        <f t="shared" si="3"/>
        <v>191</v>
      </c>
      <c r="U12" s="6">
        <f t="shared" si="3"/>
        <v>87</v>
      </c>
      <c r="V12" s="6">
        <f t="shared" si="3"/>
        <v>64</v>
      </c>
      <c r="W12" s="6">
        <f t="shared" si="3"/>
        <v>31</v>
      </c>
      <c r="X12" s="6">
        <f t="shared" si="3"/>
        <v>0</v>
      </c>
      <c r="Y12" s="6">
        <f t="shared" si="3"/>
        <v>198</v>
      </c>
      <c r="Z12" s="6">
        <f t="shared" si="3"/>
        <v>71</v>
      </c>
      <c r="AA12" s="6">
        <f t="shared" si="3"/>
        <v>35</v>
      </c>
      <c r="AB12" s="6">
        <f t="shared" si="3"/>
        <v>11</v>
      </c>
      <c r="AC12" s="6">
        <f t="shared" si="3"/>
        <v>7</v>
      </c>
      <c r="AD12" s="6">
        <f t="shared" si="3"/>
        <v>113</v>
      </c>
      <c r="AE12" s="6">
        <f t="shared" si="3"/>
        <v>76</v>
      </c>
      <c r="AF12" s="6">
        <f t="shared" si="1"/>
        <v>7</v>
      </c>
      <c r="AG12" s="6">
        <f t="shared" si="2"/>
        <v>45</v>
      </c>
      <c r="AH12" s="6">
        <f t="shared" si="2"/>
        <v>182</v>
      </c>
      <c r="AI12" s="6">
        <f t="shared" si="2"/>
        <v>39</v>
      </c>
      <c r="AJ12" s="6">
        <f t="shared" si="2"/>
        <v>181</v>
      </c>
      <c r="AK12" s="6">
        <f t="shared" si="2"/>
        <v>25</v>
      </c>
      <c r="AL12" s="6">
        <f t="shared" si="2"/>
        <v>72</v>
      </c>
      <c r="AM12" s="6">
        <f t="shared" si="2"/>
        <v>26</v>
      </c>
      <c r="AN12" s="6">
        <f t="shared" si="2"/>
        <v>112</v>
      </c>
      <c r="AO12" s="6">
        <f t="shared" si="2"/>
        <v>9</v>
      </c>
      <c r="AP12" s="6">
        <f t="shared" si="2"/>
        <v>136</v>
      </c>
      <c r="AQ12" s="6">
        <f t="shared" si="2"/>
        <v>14</v>
      </c>
      <c r="AR12" s="6">
        <f t="shared" si="2"/>
        <v>30</v>
      </c>
      <c r="AS12" s="6">
        <f t="shared" si="2"/>
        <v>133</v>
      </c>
      <c r="AT12" s="6">
        <f t="shared" si="2"/>
        <v>52</v>
      </c>
      <c r="AU12" s="6">
        <f t="shared" si="2"/>
        <v>103</v>
      </c>
      <c r="AV12" s="6">
        <f t="shared" si="2"/>
        <v>168</v>
      </c>
      <c r="AW12" s="6">
        <f t="shared" si="2"/>
        <v>6</v>
      </c>
      <c r="AX12" s="6">
        <f t="shared" si="2"/>
        <v>3</v>
      </c>
      <c r="AY12" s="6">
        <f t="shared" si="2"/>
        <v>5</v>
      </c>
    </row>
    <row r="13" spans="1:51" x14ac:dyDescent="0.25">
      <c r="A13" s="5">
        <v>2000</v>
      </c>
      <c r="B13" s="6">
        <f t="shared" si="4"/>
        <v>229</v>
      </c>
      <c r="C13" s="6">
        <f t="shared" si="4"/>
        <v>139</v>
      </c>
      <c r="D13" s="6">
        <f t="shared" si="4"/>
        <v>199</v>
      </c>
      <c r="E13" s="6">
        <f t="shared" si="4"/>
        <v>11</v>
      </c>
      <c r="F13" s="6">
        <f t="shared" si="4"/>
        <v>76</v>
      </c>
      <c r="G13" s="6">
        <f t="shared" si="4"/>
        <v>13</v>
      </c>
      <c r="H13" s="6">
        <f t="shared" si="4"/>
        <v>4</v>
      </c>
      <c r="I13" s="6">
        <f t="shared" si="4"/>
        <v>25</v>
      </c>
      <c r="J13" s="6">
        <f t="shared" si="4"/>
        <v>140</v>
      </c>
      <c r="K13" s="6">
        <f t="shared" si="4"/>
        <v>99</v>
      </c>
      <c r="L13" s="6">
        <f t="shared" si="4"/>
        <v>117</v>
      </c>
      <c r="M13" s="6">
        <f t="shared" si="4"/>
        <v>88</v>
      </c>
      <c r="N13" s="6">
        <f t="shared" si="4"/>
        <v>276</v>
      </c>
      <c r="O13" s="6">
        <f t="shared" si="4"/>
        <v>415</v>
      </c>
      <c r="P13" s="6">
        <f t="shared" si="4"/>
        <v>124</v>
      </c>
      <c r="Q13" s="6">
        <f t="shared" si="4"/>
        <v>10</v>
      </c>
      <c r="R13" s="6">
        <f t="shared" si="3"/>
        <v>136</v>
      </c>
      <c r="S13" s="6">
        <f t="shared" si="3"/>
        <v>109</v>
      </c>
      <c r="T13" s="6">
        <f t="shared" si="3"/>
        <v>192</v>
      </c>
      <c r="U13" s="6">
        <f t="shared" si="3"/>
        <v>88</v>
      </c>
      <c r="V13" s="6">
        <f t="shared" si="3"/>
        <v>65</v>
      </c>
      <c r="W13" s="6">
        <f t="shared" si="3"/>
        <v>32</v>
      </c>
      <c r="X13" s="6">
        <f t="shared" si="3"/>
        <v>1</v>
      </c>
      <c r="Y13" s="6">
        <f t="shared" si="3"/>
        <v>199</v>
      </c>
      <c r="Z13" s="6">
        <f t="shared" si="3"/>
        <v>72</v>
      </c>
      <c r="AA13" s="6">
        <f t="shared" si="3"/>
        <v>36</v>
      </c>
      <c r="AB13" s="6">
        <f t="shared" si="3"/>
        <v>12</v>
      </c>
      <c r="AC13" s="6">
        <f t="shared" si="3"/>
        <v>8</v>
      </c>
      <c r="AD13" s="6">
        <f t="shared" si="3"/>
        <v>114</v>
      </c>
      <c r="AE13" s="6">
        <f t="shared" si="3"/>
        <v>77</v>
      </c>
      <c r="AF13" s="6">
        <f t="shared" si="1"/>
        <v>8</v>
      </c>
      <c r="AG13" s="6">
        <f t="shared" si="2"/>
        <v>46</v>
      </c>
      <c r="AH13" s="6">
        <f t="shared" si="2"/>
        <v>183</v>
      </c>
      <c r="AI13" s="6">
        <f t="shared" si="2"/>
        <v>40</v>
      </c>
      <c r="AJ13" s="6">
        <f t="shared" si="2"/>
        <v>182</v>
      </c>
      <c r="AK13" s="6">
        <f t="shared" si="2"/>
        <v>26</v>
      </c>
      <c r="AL13" s="6">
        <f t="shared" si="2"/>
        <v>73</v>
      </c>
      <c r="AM13" s="6">
        <f t="shared" si="2"/>
        <v>27</v>
      </c>
      <c r="AN13" s="6">
        <f t="shared" si="2"/>
        <v>113</v>
      </c>
      <c r="AO13" s="6">
        <f t="shared" si="2"/>
        <v>10</v>
      </c>
      <c r="AP13" s="6">
        <f t="shared" si="2"/>
        <v>137</v>
      </c>
      <c r="AQ13" s="6">
        <f t="shared" si="2"/>
        <v>15</v>
      </c>
      <c r="AR13" s="6">
        <f t="shared" si="2"/>
        <v>31</v>
      </c>
      <c r="AS13" s="6">
        <f t="shared" si="2"/>
        <v>134</v>
      </c>
      <c r="AT13" s="6">
        <f t="shared" si="2"/>
        <v>53</v>
      </c>
      <c r="AU13" s="6">
        <f t="shared" si="2"/>
        <v>104</v>
      </c>
      <c r="AV13" s="6">
        <f t="shared" si="2"/>
        <v>169</v>
      </c>
      <c r="AW13" s="6">
        <f t="shared" si="2"/>
        <v>7</v>
      </c>
      <c r="AX13" s="6">
        <f t="shared" si="2"/>
        <v>4</v>
      </c>
      <c r="AY13" s="6">
        <f t="shared" si="2"/>
        <v>6</v>
      </c>
    </row>
    <row r="14" spans="1:51" x14ac:dyDescent="0.25">
      <c r="A14" s="5">
        <v>2001</v>
      </c>
      <c r="B14" s="6">
        <f t="shared" si="4"/>
        <v>230</v>
      </c>
      <c r="C14" s="6">
        <f t="shared" si="4"/>
        <v>140</v>
      </c>
      <c r="D14" s="6">
        <f t="shared" si="4"/>
        <v>200</v>
      </c>
      <c r="E14" s="6">
        <f t="shared" si="4"/>
        <v>12</v>
      </c>
      <c r="F14" s="6">
        <f t="shared" si="4"/>
        <v>77</v>
      </c>
      <c r="G14" s="6">
        <f t="shared" si="4"/>
        <v>14</v>
      </c>
      <c r="H14" s="6">
        <f t="shared" si="4"/>
        <v>5</v>
      </c>
      <c r="I14" s="6">
        <f t="shared" si="4"/>
        <v>26</v>
      </c>
      <c r="J14" s="6">
        <f t="shared" si="4"/>
        <v>141</v>
      </c>
      <c r="K14" s="6">
        <f t="shared" si="4"/>
        <v>100</v>
      </c>
      <c r="L14" s="6">
        <f t="shared" si="4"/>
        <v>118</v>
      </c>
      <c r="M14" s="6">
        <f t="shared" si="4"/>
        <v>89</v>
      </c>
      <c r="N14" s="6">
        <f t="shared" si="4"/>
        <v>277</v>
      </c>
      <c r="O14" s="6">
        <f t="shared" si="4"/>
        <v>416</v>
      </c>
      <c r="P14" s="6">
        <f t="shared" si="4"/>
        <v>125</v>
      </c>
      <c r="Q14" s="6">
        <f t="shared" si="4"/>
        <v>11</v>
      </c>
      <c r="R14" s="6">
        <f t="shared" si="3"/>
        <v>137</v>
      </c>
      <c r="S14" s="6">
        <f t="shared" si="3"/>
        <v>110</v>
      </c>
      <c r="T14" s="6">
        <f t="shared" si="3"/>
        <v>193</v>
      </c>
      <c r="U14" s="6">
        <f t="shared" si="3"/>
        <v>89</v>
      </c>
      <c r="V14" s="6">
        <f t="shared" si="3"/>
        <v>66</v>
      </c>
      <c r="W14" s="6">
        <f t="shared" si="3"/>
        <v>33</v>
      </c>
      <c r="X14" s="6">
        <f t="shared" si="3"/>
        <v>2</v>
      </c>
      <c r="Y14" s="6">
        <f t="shared" si="3"/>
        <v>200</v>
      </c>
      <c r="Z14" s="6">
        <f t="shared" si="3"/>
        <v>73</v>
      </c>
      <c r="AA14" s="6">
        <f t="shared" si="3"/>
        <v>37</v>
      </c>
      <c r="AB14" s="6">
        <f t="shared" si="3"/>
        <v>13</v>
      </c>
      <c r="AC14" s="6">
        <f t="shared" si="3"/>
        <v>9</v>
      </c>
      <c r="AD14" s="6">
        <f t="shared" si="3"/>
        <v>115</v>
      </c>
      <c r="AE14" s="6">
        <f t="shared" si="3"/>
        <v>78</v>
      </c>
      <c r="AF14" s="6">
        <f t="shared" si="1"/>
        <v>9</v>
      </c>
      <c r="AG14" s="6">
        <f t="shared" si="2"/>
        <v>47</v>
      </c>
      <c r="AH14" s="6">
        <f t="shared" si="2"/>
        <v>184</v>
      </c>
      <c r="AI14" s="6">
        <f t="shared" si="2"/>
        <v>41</v>
      </c>
      <c r="AJ14" s="6">
        <f t="shared" si="2"/>
        <v>183</v>
      </c>
      <c r="AK14" s="6">
        <f t="shared" si="2"/>
        <v>27</v>
      </c>
      <c r="AL14" s="6">
        <f t="shared" si="2"/>
        <v>74</v>
      </c>
      <c r="AM14" s="6">
        <f t="shared" si="2"/>
        <v>28</v>
      </c>
      <c r="AN14" s="6">
        <f t="shared" si="2"/>
        <v>114</v>
      </c>
      <c r="AO14" s="6">
        <f t="shared" si="2"/>
        <v>11</v>
      </c>
      <c r="AP14" s="6">
        <f t="shared" si="2"/>
        <v>138</v>
      </c>
      <c r="AQ14" s="6">
        <f t="shared" si="2"/>
        <v>16</v>
      </c>
      <c r="AR14" s="6">
        <f t="shared" si="2"/>
        <v>32</v>
      </c>
      <c r="AS14" s="6">
        <f t="shared" si="2"/>
        <v>135</v>
      </c>
      <c r="AT14" s="6">
        <f t="shared" si="2"/>
        <v>54</v>
      </c>
      <c r="AU14" s="6">
        <f t="shared" si="2"/>
        <v>105</v>
      </c>
      <c r="AV14" s="6">
        <f t="shared" si="2"/>
        <v>170</v>
      </c>
      <c r="AW14" s="6">
        <f t="shared" si="2"/>
        <v>8</v>
      </c>
      <c r="AX14" s="6">
        <f t="shared" si="2"/>
        <v>5</v>
      </c>
      <c r="AY14" s="6">
        <f t="shared" si="2"/>
        <v>7</v>
      </c>
    </row>
    <row r="15" spans="1:51" x14ac:dyDescent="0.25">
      <c r="A15" s="5">
        <v>2002</v>
      </c>
      <c r="B15" s="6">
        <f t="shared" si="4"/>
        <v>231</v>
      </c>
      <c r="C15" s="6">
        <f t="shared" si="4"/>
        <v>141</v>
      </c>
      <c r="D15" s="6">
        <f t="shared" si="4"/>
        <v>201</v>
      </c>
      <c r="E15" s="6">
        <f t="shared" si="4"/>
        <v>13</v>
      </c>
      <c r="F15" s="6">
        <f t="shared" si="4"/>
        <v>78</v>
      </c>
      <c r="G15" s="6">
        <f t="shared" si="4"/>
        <v>15</v>
      </c>
      <c r="H15" s="6">
        <f t="shared" si="4"/>
        <v>6</v>
      </c>
      <c r="I15" s="6">
        <f t="shared" si="4"/>
        <v>27</v>
      </c>
      <c r="J15" s="6">
        <f t="shared" si="4"/>
        <v>142</v>
      </c>
      <c r="K15" s="6">
        <f t="shared" si="4"/>
        <v>101</v>
      </c>
      <c r="L15" s="6">
        <f t="shared" si="4"/>
        <v>119</v>
      </c>
      <c r="M15" s="6">
        <f t="shared" si="4"/>
        <v>90</v>
      </c>
      <c r="N15" s="6">
        <f t="shared" si="4"/>
        <v>278</v>
      </c>
      <c r="O15" s="6">
        <f t="shared" si="4"/>
        <v>417</v>
      </c>
      <c r="P15" s="6">
        <f t="shared" si="4"/>
        <v>126</v>
      </c>
      <c r="Q15" s="6">
        <f t="shared" si="4"/>
        <v>12</v>
      </c>
      <c r="R15" s="6">
        <f t="shared" si="3"/>
        <v>138</v>
      </c>
      <c r="S15" s="6">
        <f t="shared" si="3"/>
        <v>111</v>
      </c>
      <c r="T15" s="6">
        <f t="shared" si="3"/>
        <v>194</v>
      </c>
      <c r="U15" s="6">
        <f t="shared" si="3"/>
        <v>90</v>
      </c>
      <c r="V15" s="6">
        <f t="shared" si="3"/>
        <v>67</v>
      </c>
      <c r="W15" s="6">
        <f t="shared" si="3"/>
        <v>34</v>
      </c>
      <c r="X15" s="6">
        <f t="shared" si="3"/>
        <v>3</v>
      </c>
      <c r="Y15" s="6">
        <f t="shared" si="3"/>
        <v>201</v>
      </c>
      <c r="Z15" s="6">
        <f t="shared" si="3"/>
        <v>74</v>
      </c>
      <c r="AA15" s="6">
        <f t="shared" si="3"/>
        <v>38</v>
      </c>
      <c r="AB15" s="6">
        <f t="shared" si="3"/>
        <v>14</v>
      </c>
      <c r="AC15" s="6">
        <f t="shared" si="3"/>
        <v>10</v>
      </c>
      <c r="AD15" s="6">
        <f t="shared" si="3"/>
        <v>116</v>
      </c>
      <c r="AE15" s="6">
        <f t="shared" si="3"/>
        <v>79</v>
      </c>
      <c r="AF15" s="6">
        <f t="shared" si="1"/>
        <v>10</v>
      </c>
      <c r="AG15" s="6">
        <f t="shared" si="2"/>
        <v>48</v>
      </c>
      <c r="AH15" s="6">
        <f t="shared" si="2"/>
        <v>185</v>
      </c>
      <c r="AI15" s="6">
        <f t="shared" si="2"/>
        <v>42</v>
      </c>
      <c r="AJ15" s="6">
        <f t="shared" si="2"/>
        <v>184</v>
      </c>
      <c r="AK15" s="6">
        <f t="shared" si="2"/>
        <v>28</v>
      </c>
      <c r="AL15" s="6">
        <f t="shared" si="2"/>
        <v>75</v>
      </c>
      <c r="AM15" s="6">
        <f t="shared" si="2"/>
        <v>29</v>
      </c>
      <c r="AN15" s="6">
        <f t="shared" si="2"/>
        <v>115</v>
      </c>
      <c r="AO15" s="6">
        <f t="shared" si="2"/>
        <v>12</v>
      </c>
      <c r="AP15" s="6">
        <f t="shared" si="2"/>
        <v>139</v>
      </c>
      <c r="AQ15" s="6">
        <f t="shared" si="2"/>
        <v>17</v>
      </c>
      <c r="AR15" s="6">
        <f t="shared" si="2"/>
        <v>33</v>
      </c>
      <c r="AS15" s="6">
        <f t="shared" si="2"/>
        <v>136</v>
      </c>
      <c r="AT15" s="6">
        <f t="shared" si="2"/>
        <v>55</v>
      </c>
      <c r="AU15" s="6">
        <f t="shared" si="2"/>
        <v>106</v>
      </c>
      <c r="AV15" s="6">
        <f t="shared" si="2"/>
        <v>171</v>
      </c>
      <c r="AW15" s="6">
        <f t="shared" si="2"/>
        <v>9</v>
      </c>
      <c r="AX15" s="6">
        <f t="shared" si="2"/>
        <v>6</v>
      </c>
      <c r="AY15" s="6">
        <f t="shared" si="2"/>
        <v>8</v>
      </c>
    </row>
    <row r="16" spans="1:51" x14ac:dyDescent="0.25">
      <c r="A16" s="5">
        <v>2003</v>
      </c>
      <c r="B16" s="6">
        <f t="shared" si="4"/>
        <v>232</v>
      </c>
      <c r="C16" s="6">
        <f t="shared" si="4"/>
        <v>142</v>
      </c>
      <c r="D16" s="6">
        <f t="shared" si="4"/>
        <v>202</v>
      </c>
      <c r="E16" s="6">
        <f t="shared" si="4"/>
        <v>14</v>
      </c>
      <c r="F16" s="6">
        <f t="shared" si="4"/>
        <v>79</v>
      </c>
      <c r="G16" s="6">
        <f t="shared" si="4"/>
        <v>16</v>
      </c>
      <c r="H16" s="6">
        <f t="shared" si="4"/>
        <v>7</v>
      </c>
      <c r="I16" s="6">
        <f t="shared" si="4"/>
        <v>28</v>
      </c>
      <c r="J16" s="6">
        <f t="shared" si="4"/>
        <v>143</v>
      </c>
      <c r="K16" s="6">
        <f t="shared" si="4"/>
        <v>102</v>
      </c>
      <c r="L16" s="6">
        <f t="shared" si="4"/>
        <v>120</v>
      </c>
      <c r="M16" s="6">
        <f t="shared" si="4"/>
        <v>91</v>
      </c>
      <c r="N16" s="6">
        <f t="shared" si="4"/>
        <v>279</v>
      </c>
      <c r="O16" s="6">
        <f t="shared" si="4"/>
        <v>418</v>
      </c>
      <c r="P16" s="6">
        <f t="shared" si="4"/>
        <v>127</v>
      </c>
      <c r="Q16" s="6">
        <f t="shared" si="4"/>
        <v>13</v>
      </c>
      <c r="R16" s="6">
        <f t="shared" si="3"/>
        <v>139</v>
      </c>
      <c r="S16" s="6">
        <f t="shared" si="3"/>
        <v>112</v>
      </c>
      <c r="T16" s="6">
        <f t="shared" si="3"/>
        <v>195</v>
      </c>
      <c r="U16" s="6">
        <f t="shared" si="3"/>
        <v>91</v>
      </c>
      <c r="V16" s="6">
        <f t="shared" si="3"/>
        <v>68</v>
      </c>
      <c r="W16" s="6">
        <f t="shared" si="3"/>
        <v>35</v>
      </c>
      <c r="X16" s="6">
        <f t="shared" si="3"/>
        <v>4</v>
      </c>
      <c r="Y16" s="6">
        <f t="shared" si="3"/>
        <v>202</v>
      </c>
      <c r="Z16" s="6">
        <f t="shared" si="3"/>
        <v>75</v>
      </c>
      <c r="AA16" s="6">
        <f t="shared" si="3"/>
        <v>39</v>
      </c>
      <c r="AB16" s="6">
        <f t="shared" si="3"/>
        <v>15</v>
      </c>
      <c r="AC16" s="6">
        <f t="shared" si="3"/>
        <v>11</v>
      </c>
      <c r="AD16" s="6">
        <f t="shared" si="3"/>
        <v>117</v>
      </c>
      <c r="AE16" s="6">
        <f t="shared" si="3"/>
        <v>80</v>
      </c>
      <c r="AF16" s="6">
        <f t="shared" si="1"/>
        <v>11</v>
      </c>
      <c r="AG16" s="6">
        <f t="shared" si="2"/>
        <v>49</v>
      </c>
      <c r="AH16" s="6">
        <f t="shared" si="2"/>
        <v>186</v>
      </c>
      <c r="AI16" s="6">
        <f t="shared" si="2"/>
        <v>43</v>
      </c>
      <c r="AJ16" s="6">
        <f t="shared" si="2"/>
        <v>185</v>
      </c>
      <c r="AK16" s="6">
        <f t="shared" si="2"/>
        <v>29</v>
      </c>
      <c r="AL16" s="6">
        <f t="shared" si="2"/>
        <v>76</v>
      </c>
      <c r="AM16" s="6">
        <f t="shared" si="2"/>
        <v>30</v>
      </c>
      <c r="AN16" s="6">
        <f t="shared" si="2"/>
        <v>116</v>
      </c>
      <c r="AO16" s="6">
        <f t="shared" ref="AO16:AY24" si="5">MAX(0,$A16-AO$1)</f>
        <v>13</v>
      </c>
      <c r="AP16" s="6">
        <f t="shared" si="5"/>
        <v>140</v>
      </c>
      <c r="AQ16" s="6">
        <f t="shared" si="5"/>
        <v>18</v>
      </c>
      <c r="AR16" s="6">
        <f t="shared" si="5"/>
        <v>34</v>
      </c>
      <c r="AS16" s="6">
        <f t="shared" si="5"/>
        <v>137</v>
      </c>
      <c r="AT16" s="6">
        <f t="shared" si="5"/>
        <v>56</v>
      </c>
      <c r="AU16" s="6">
        <f t="shared" si="5"/>
        <v>107</v>
      </c>
      <c r="AV16" s="6">
        <f t="shared" si="5"/>
        <v>172</v>
      </c>
      <c r="AW16" s="6">
        <f t="shared" si="5"/>
        <v>10</v>
      </c>
      <c r="AX16" s="6">
        <f t="shared" si="5"/>
        <v>7</v>
      </c>
      <c r="AY16" s="6">
        <f t="shared" si="5"/>
        <v>9</v>
      </c>
    </row>
    <row r="17" spans="1:51" x14ac:dyDescent="0.25">
      <c r="A17" s="5">
        <v>2004</v>
      </c>
      <c r="B17" s="6">
        <f t="shared" si="4"/>
        <v>233</v>
      </c>
      <c r="C17" s="6">
        <f t="shared" si="4"/>
        <v>143</v>
      </c>
      <c r="D17" s="6">
        <f t="shared" si="4"/>
        <v>203</v>
      </c>
      <c r="E17" s="6">
        <f t="shared" si="4"/>
        <v>15</v>
      </c>
      <c r="F17" s="6">
        <f t="shared" si="4"/>
        <v>80</v>
      </c>
      <c r="G17" s="6">
        <f t="shared" si="4"/>
        <v>17</v>
      </c>
      <c r="H17" s="6">
        <f t="shared" si="4"/>
        <v>8</v>
      </c>
      <c r="I17" s="6">
        <f t="shared" si="4"/>
        <v>29</v>
      </c>
      <c r="J17" s="6">
        <f t="shared" si="4"/>
        <v>144</v>
      </c>
      <c r="K17" s="6">
        <f t="shared" si="4"/>
        <v>103</v>
      </c>
      <c r="L17" s="6">
        <f t="shared" si="4"/>
        <v>121</v>
      </c>
      <c r="M17" s="6">
        <f t="shared" si="4"/>
        <v>92</v>
      </c>
      <c r="N17" s="6">
        <f t="shared" si="4"/>
        <v>280</v>
      </c>
      <c r="O17" s="6">
        <f t="shared" si="4"/>
        <v>419</v>
      </c>
      <c r="P17" s="6">
        <f t="shared" si="4"/>
        <v>128</v>
      </c>
      <c r="Q17" s="6">
        <f t="shared" si="4"/>
        <v>14</v>
      </c>
      <c r="R17" s="6">
        <f t="shared" si="3"/>
        <v>140</v>
      </c>
      <c r="S17" s="6">
        <f t="shared" si="3"/>
        <v>113</v>
      </c>
      <c r="T17" s="6">
        <f t="shared" si="3"/>
        <v>196</v>
      </c>
      <c r="U17" s="6">
        <f t="shared" si="3"/>
        <v>92</v>
      </c>
      <c r="V17" s="6">
        <f t="shared" si="3"/>
        <v>69</v>
      </c>
      <c r="W17" s="6">
        <f t="shared" si="3"/>
        <v>36</v>
      </c>
      <c r="X17" s="6">
        <f t="shared" si="3"/>
        <v>5</v>
      </c>
      <c r="Y17" s="6">
        <f t="shared" si="3"/>
        <v>203</v>
      </c>
      <c r="Z17" s="6">
        <f t="shared" si="3"/>
        <v>76</v>
      </c>
      <c r="AA17" s="6">
        <f t="shared" si="3"/>
        <v>40</v>
      </c>
      <c r="AB17" s="6">
        <f t="shared" si="3"/>
        <v>16</v>
      </c>
      <c r="AC17" s="6">
        <f t="shared" si="3"/>
        <v>12</v>
      </c>
      <c r="AD17" s="6">
        <f t="shared" si="3"/>
        <v>118</v>
      </c>
      <c r="AE17" s="6">
        <f t="shared" si="3"/>
        <v>81</v>
      </c>
      <c r="AF17" s="6">
        <f t="shared" si="1"/>
        <v>12</v>
      </c>
      <c r="AG17" s="6">
        <f t="shared" ref="AG17:AN24" si="6">MAX(0,$A17-AG$1)</f>
        <v>50</v>
      </c>
      <c r="AH17" s="6">
        <f t="shared" si="6"/>
        <v>187</v>
      </c>
      <c r="AI17" s="6">
        <f t="shared" si="6"/>
        <v>44</v>
      </c>
      <c r="AJ17" s="6">
        <f t="shared" si="6"/>
        <v>186</v>
      </c>
      <c r="AK17" s="6">
        <f t="shared" si="6"/>
        <v>30</v>
      </c>
      <c r="AL17" s="6">
        <f t="shared" si="6"/>
        <v>77</v>
      </c>
      <c r="AM17" s="6">
        <f t="shared" si="6"/>
        <v>31</v>
      </c>
      <c r="AN17" s="6">
        <f t="shared" si="6"/>
        <v>117</v>
      </c>
      <c r="AO17" s="6">
        <f t="shared" si="5"/>
        <v>14</v>
      </c>
      <c r="AP17" s="6">
        <f t="shared" si="5"/>
        <v>141</v>
      </c>
      <c r="AQ17" s="6">
        <f t="shared" si="5"/>
        <v>19</v>
      </c>
      <c r="AR17" s="6">
        <f t="shared" si="5"/>
        <v>35</v>
      </c>
      <c r="AS17" s="6">
        <f t="shared" si="5"/>
        <v>138</v>
      </c>
      <c r="AT17" s="6">
        <f t="shared" si="5"/>
        <v>57</v>
      </c>
      <c r="AU17" s="6">
        <f t="shared" si="5"/>
        <v>108</v>
      </c>
      <c r="AV17" s="6">
        <f t="shared" si="5"/>
        <v>173</v>
      </c>
      <c r="AW17" s="6">
        <f t="shared" si="5"/>
        <v>11</v>
      </c>
      <c r="AX17" s="6">
        <f t="shared" si="5"/>
        <v>8</v>
      </c>
      <c r="AY17" s="6">
        <f t="shared" si="5"/>
        <v>10</v>
      </c>
    </row>
    <row r="18" spans="1:51" x14ac:dyDescent="0.25">
      <c r="A18" s="5">
        <v>2005</v>
      </c>
      <c r="B18" s="6">
        <f t="shared" si="4"/>
        <v>234</v>
      </c>
      <c r="C18" s="6">
        <f t="shared" si="4"/>
        <v>144</v>
      </c>
      <c r="D18" s="6">
        <f t="shared" si="4"/>
        <v>204</v>
      </c>
      <c r="E18" s="6">
        <f t="shared" si="4"/>
        <v>16</v>
      </c>
      <c r="F18" s="6">
        <f t="shared" si="4"/>
        <v>81</v>
      </c>
      <c r="G18" s="6">
        <f t="shared" si="4"/>
        <v>18</v>
      </c>
      <c r="H18" s="6">
        <f t="shared" si="4"/>
        <v>9</v>
      </c>
      <c r="I18" s="6">
        <f t="shared" si="4"/>
        <v>30</v>
      </c>
      <c r="J18" s="6">
        <f t="shared" si="4"/>
        <v>145</v>
      </c>
      <c r="K18" s="6">
        <f t="shared" si="4"/>
        <v>104</v>
      </c>
      <c r="L18" s="6">
        <f t="shared" si="4"/>
        <v>122</v>
      </c>
      <c r="M18" s="6">
        <f t="shared" si="4"/>
        <v>93</v>
      </c>
      <c r="N18" s="6">
        <f t="shared" si="4"/>
        <v>281</v>
      </c>
      <c r="O18" s="6">
        <f t="shared" si="4"/>
        <v>420</v>
      </c>
      <c r="P18" s="6">
        <f t="shared" si="4"/>
        <v>129</v>
      </c>
      <c r="Q18" s="6">
        <f t="shared" si="4"/>
        <v>15</v>
      </c>
      <c r="R18" s="6">
        <f t="shared" si="3"/>
        <v>141</v>
      </c>
      <c r="S18" s="6">
        <f t="shared" si="3"/>
        <v>114</v>
      </c>
      <c r="T18" s="6">
        <f t="shared" si="3"/>
        <v>197</v>
      </c>
      <c r="U18" s="6">
        <f t="shared" si="3"/>
        <v>93</v>
      </c>
      <c r="V18" s="6">
        <f t="shared" si="3"/>
        <v>70</v>
      </c>
      <c r="W18" s="6">
        <f t="shared" si="3"/>
        <v>37</v>
      </c>
      <c r="X18" s="6">
        <f t="shared" si="3"/>
        <v>6</v>
      </c>
      <c r="Y18" s="6">
        <f t="shared" si="3"/>
        <v>204</v>
      </c>
      <c r="Z18" s="6">
        <f t="shared" si="3"/>
        <v>77</v>
      </c>
      <c r="AA18" s="6">
        <f t="shared" si="3"/>
        <v>41</v>
      </c>
      <c r="AB18" s="6">
        <f t="shared" si="3"/>
        <v>17</v>
      </c>
      <c r="AC18" s="6">
        <f t="shared" si="3"/>
        <v>13</v>
      </c>
      <c r="AD18" s="6">
        <f t="shared" si="3"/>
        <v>119</v>
      </c>
      <c r="AE18" s="6">
        <f t="shared" si="3"/>
        <v>82</v>
      </c>
      <c r="AF18" s="6">
        <f t="shared" si="1"/>
        <v>13</v>
      </c>
      <c r="AG18" s="6">
        <f t="shared" si="6"/>
        <v>51</v>
      </c>
      <c r="AH18" s="6">
        <f t="shared" si="6"/>
        <v>188</v>
      </c>
      <c r="AI18" s="6">
        <f t="shared" si="6"/>
        <v>45</v>
      </c>
      <c r="AJ18" s="6">
        <f t="shared" si="6"/>
        <v>187</v>
      </c>
      <c r="AK18" s="6">
        <f t="shared" si="6"/>
        <v>31</v>
      </c>
      <c r="AL18" s="6">
        <f t="shared" si="6"/>
        <v>78</v>
      </c>
      <c r="AM18" s="6">
        <f t="shared" si="6"/>
        <v>32</v>
      </c>
      <c r="AN18" s="6">
        <f t="shared" si="6"/>
        <v>118</v>
      </c>
      <c r="AO18" s="6">
        <f t="shared" si="5"/>
        <v>15</v>
      </c>
      <c r="AP18" s="6">
        <f t="shared" si="5"/>
        <v>142</v>
      </c>
      <c r="AQ18" s="6">
        <f t="shared" si="5"/>
        <v>20</v>
      </c>
      <c r="AR18" s="6">
        <f t="shared" si="5"/>
        <v>36</v>
      </c>
      <c r="AS18" s="6">
        <f t="shared" si="5"/>
        <v>139</v>
      </c>
      <c r="AT18" s="6">
        <f t="shared" si="5"/>
        <v>58</v>
      </c>
      <c r="AU18" s="6">
        <f t="shared" si="5"/>
        <v>109</v>
      </c>
      <c r="AV18" s="6">
        <f t="shared" si="5"/>
        <v>174</v>
      </c>
      <c r="AW18" s="6">
        <f t="shared" si="5"/>
        <v>12</v>
      </c>
      <c r="AX18" s="6">
        <f t="shared" si="5"/>
        <v>9</v>
      </c>
      <c r="AY18" s="6">
        <f t="shared" si="5"/>
        <v>11</v>
      </c>
    </row>
    <row r="19" spans="1:51" x14ac:dyDescent="0.25">
      <c r="A19" s="5">
        <v>2006</v>
      </c>
      <c r="B19" s="6">
        <f t="shared" si="4"/>
        <v>235</v>
      </c>
      <c r="C19" s="6">
        <f t="shared" si="4"/>
        <v>145</v>
      </c>
      <c r="D19" s="6">
        <f t="shared" si="4"/>
        <v>205</v>
      </c>
      <c r="E19" s="6">
        <f t="shared" si="4"/>
        <v>17</v>
      </c>
      <c r="F19" s="6">
        <f t="shared" si="4"/>
        <v>82</v>
      </c>
      <c r="G19" s="6">
        <f t="shared" si="4"/>
        <v>19</v>
      </c>
      <c r="H19" s="6">
        <f t="shared" si="4"/>
        <v>10</v>
      </c>
      <c r="I19" s="6">
        <f t="shared" si="4"/>
        <v>31</v>
      </c>
      <c r="J19" s="6">
        <f t="shared" si="4"/>
        <v>146</v>
      </c>
      <c r="K19" s="6">
        <f t="shared" si="4"/>
        <v>105</v>
      </c>
      <c r="L19" s="6">
        <f t="shared" si="4"/>
        <v>123</v>
      </c>
      <c r="M19" s="6">
        <f t="shared" si="4"/>
        <v>94</v>
      </c>
      <c r="N19" s="6">
        <f t="shared" si="4"/>
        <v>282</v>
      </c>
      <c r="O19" s="6">
        <f t="shared" si="4"/>
        <v>421</v>
      </c>
      <c r="P19" s="6">
        <f t="shared" si="4"/>
        <v>130</v>
      </c>
      <c r="Q19" s="6">
        <f t="shared" si="4"/>
        <v>16</v>
      </c>
      <c r="R19" s="6">
        <f t="shared" si="3"/>
        <v>142</v>
      </c>
      <c r="S19" s="6">
        <f t="shared" si="3"/>
        <v>115</v>
      </c>
      <c r="T19" s="6">
        <f t="shared" si="3"/>
        <v>198</v>
      </c>
      <c r="U19" s="6">
        <f t="shared" si="3"/>
        <v>94</v>
      </c>
      <c r="V19" s="6">
        <f t="shared" si="3"/>
        <v>71</v>
      </c>
      <c r="W19" s="6">
        <f t="shared" si="3"/>
        <v>38</v>
      </c>
      <c r="X19" s="6">
        <f t="shared" si="3"/>
        <v>7</v>
      </c>
      <c r="Y19" s="6">
        <f t="shared" si="3"/>
        <v>205</v>
      </c>
      <c r="Z19" s="6">
        <f t="shared" si="3"/>
        <v>78</v>
      </c>
      <c r="AA19" s="6">
        <f t="shared" si="3"/>
        <v>42</v>
      </c>
      <c r="AB19" s="6">
        <f t="shared" si="3"/>
        <v>18</v>
      </c>
      <c r="AC19" s="6">
        <f t="shared" si="3"/>
        <v>14</v>
      </c>
      <c r="AD19" s="6">
        <f t="shared" si="3"/>
        <v>120</v>
      </c>
      <c r="AE19" s="6">
        <f t="shared" si="3"/>
        <v>83</v>
      </c>
      <c r="AF19" s="6">
        <f t="shared" si="1"/>
        <v>14</v>
      </c>
      <c r="AG19" s="6">
        <f t="shared" si="6"/>
        <v>52</v>
      </c>
      <c r="AH19" s="6">
        <f t="shared" si="6"/>
        <v>189</v>
      </c>
      <c r="AI19" s="6">
        <f t="shared" si="6"/>
        <v>46</v>
      </c>
      <c r="AJ19" s="6">
        <f t="shared" si="6"/>
        <v>188</v>
      </c>
      <c r="AK19" s="6">
        <f t="shared" si="6"/>
        <v>32</v>
      </c>
      <c r="AL19" s="6">
        <f t="shared" si="6"/>
        <v>79</v>
      </c>
      <c r="AM19" s="6">
        <f t="shared" si="6"/>
        <v>33</v>
      </c>
      <c r="AN19" s="6">
        <f t="shared" si="6"/>
        <v>119</v>
      </c>
      <c r="AO19" s="6">
        <f t="shared" si="5"/>
        <v>16</v>
      </c>
      <c r="AP19" s="6">
        <f t="shared" si="5"/>
        <v>143</v>
      </c>
      <c r="AQ19" s="6">
        <f t="shared" si="5"/>
        <v>21</v>
      </c>
      <c r="AR19" s="6">
        <f t="shared" si="5"/>
        <v>37</v>
      </c>
      <c r="AS19" s="6">
        <f t="shared" si="5"/>
        <v>140</v>
      </c>
      <c r="AT19" s="6">
        <f t="shared" si="5"/>
        <v>59</v>
      </c>
      <c r="AU19" s="6">
        <f t="shared" si="5"/>
        <v>110</v>
      </c>
      <c r="AV19" s="6">
        <f t="shared" si="5"/>
        <v>175</v>
      </c>
      <c r="AW19" s="6">
        <f t="shared" si="5"/>
        <v>13</v>
      </c>
      <c r="AX19" s="6">
        <f t="shared" si="5"/>
        <v>10</v>
      </c>
      <c r="AY19" s="6">
        <f t="shared" si="5"/>
        <v>12</v>
      </c>
    </row>
    <row r="20" spans="1:51" x14ac:dyDescent="0.25">
      <c r="A20" s="5">
        <v>2007</v>
      </c>
      <c r="B20" s="6">
        <f t="shared" si="4"/>
        <v>236</v>
      </c>
      <c r="C20" s="6">
        <f t="shared" si="4"/>
        <v>146</v>
      </c>
      <c r="D20" s="6">
        <f t="shared" si="4"/>
        <v>206</v>
      </c>
      <c r="E20" s="6">
        <f t="shared" si="4"/>
        <v>18</v>
      </c>
      <c r="F20" s="6">
        <f t="shared" si="4"/>
        <v>83</v>
      </c>
      <c r="G20" s="6">
        <f t="shared" si="4"/>
        <v>20</v>
      </c>
      <c r="H20" s="6">
        <f t="shared" si="4"/>
        <v>11</v>
      </c>
      <c r="I20" s="6">
        <f t="shared" si="4"/>
        <v>32</v>
      </c>
      <c r="J20" s="6">
        <f t="shared" si="4"/>
        <v>147</v>
      </c>
      <c r="K20" s="6">
        <f t="shared" si="4"/>
        <v>106</v>
      </c>
      <c r="L20" s="6">
        <f t="shared" si="4"/>
        <v>124</v>
      </c>
      <c r="M20" s="6">
        <f t="shared" si="4"/>
        <v>95</v>
      </c>
      <c r="N20" s="6">
        <f t="shared" si="4"/>
        <v>283</v>
      </c>
      <c r="O20" s="6">
        <f t="shared" si="4"/>
        <v>422</v>
      </c>
      <c r="P20" s="6">
        <f t="shared" si="4"/>
        <v>131</v>
      </c>
      <c r="Q20" s="6">
        <f t="shared" si="4"/>
        <v>17</v>
      </c>
      <c r="R20" s="6">
        <f t="shared" si="3"/>
        <v>143</v>
      </c>
      <c r="S20" s="6">
        <f t="shared" si="3"/>
        <v>116</v>
      </c>
      <c r="T20" s="6">
        <f t="shared" si="3"/>
        <v>199</v>
      </c>
      <c r="U20" s="6">
        <f t="shared" si="3"/>
        <v>95</v>
      </c>
      <c r="V20" s="6">
        <f t="shared" si="3"/>
        <v>72</v>
      </c>
      <c r="W20" s="6">
        <f t="shared" si="3"/>
        <v>39</v>
      </c>
      <c r="X20" s="6">
        <f t="shared" si="3"/>
        <v>8</v>
      </c>
      <c r="Y20" s="6">
        <f t="shared" si="3"/>
        <v>206</v>
      </c>
      <c r="Z20" s="6">
        <f t="shared" si="3"/>
        <v>79</v>
      </c>
      <c r="AA20" s="6">
        <f t="shared" si="3"/>
        <v>43</v>
      </c>
      <c r="AB20" s="6">
        <f t="shared" si="3"/>
        <v>19</v>
      </c>
      <c r="AC20" s="6">
        <f t="shared" si="3"/>
        <v>15</v>
      </c>
      <c r="AD20" s="6">
        <f t="shared" si="3"/>
        <v>121</v>
      </c>
      <c r="AE20" s="6">
        <f t="shared" si="3"/>
        <v>84</v>
      </c>
      <c r="AF20" s="6">
        <f t="shared" si="1"/>
        <v>15</v>
      </c>
      <c r="AG20" s="6">
        <f t="shared" si="6"/>
        <v>53</v>
      </c>
      <c r="AH20" s="6">
        <f t="shared" si="6"/>
        <v>190</v>
      </c>
      <c r="AI20" s="6">
        <f t="shared" si="6"/>
        <v>47</v>
      </c>
      <c r="AJ20" s="6">
        <f t="shared" si="6"/>
        <v>189</v>
      </c>
      <c r="AK20" s="6">
        <f t="shared" si="6"/>
        <v>33</v>
      </c>
      <c r="AL20" s="6">
        <f t="shared" si="6"/>
        <v>80</v>
      </c>
      <c r="AM20" s="6">
        <f t="shared" si="6"/>
        <v>34</v>
      </c>
      <c r="AN20" s="6">
        <f t="shared" si="6"/>
        <v>120</v>
      </c>
      <c r="AO20" s="6">
        <f t="shared" si="5"/>
        <v>17</v>
      </c>
      <c r="AP20" s="6">
        <f t="shared" si="5"/>
        <v>144</v>
      </c>
      <c r="AQ20" s="6">
        <f t="shared" si="5"/>
        <v>22</v>
      </c>
      <c r="AR20" s="6">
        <f t="shared" si="5"/>
        <v>38</v>
      </c>
      <c r="AS20" s="6">
        <f t="shared" si="5"/>
        <v>141</v>
      </c>
      <c r="AT20" s="6">
        <f t="shared" si="5"/>
        <v>60</v>
      </c>
      <c r="AU20" s="6">
        <f t="shared" si="5"/>
        <v>111</v>
      </c>
      <c r="AV20" s="6">
        <f t="shared" si="5"/>
        <v>176</v>
      </c>
      <c r="AW20" s="6">
        <f t="shared" si="5"/>
        <v>14</v>
      </c>
      <c r="AX20" s="6">
        <f t="shared" si="5"/>
        <v>11</v>
      </c>
      <c r="AY20" s="6">
        <f t="shared" si="5"/>
        <v>13</v>
      </c>
    </row>
    <row r="21" spans="1:51" x14ac:dyDescent="0.25">
      <c r="A21" s="5">
        <v>2008</v>
      </c>
      <c r="B21" s="6">
        <f t="shared" si="4"/>
        <v>237</v>
      </c>
      <c r="C21" s="6">
        <f t="shared" si="4"/>
        <v>147</v>
      </c>
      <c r="D21" s="6">
        <f t="shared" si="4"/>
        <v>207</v>
      </c>
      <c r="E21" s="6">
        <f t="shared" si="4"/>
        <v>19</v>
      </c>
      <c r="F21" s="6">
        <f t="shared" si="4"/>
        <v>84</v>
      </c>
      <c r="G21" s="6">
        <f t="shared" si="4"/>
        <v>21</v>
      </c>
      <c r="H21" s="6">
        <f t="shared" si="4"/>
        <v>12</v>
      </c>
      <c r="I21" s="6">
        <f t="shared" si="4"/>
        <v>33</v>
      </c>
      <c r="J21" s="6">
        <f t="shared" si="4"/>
        <v>148</v>
      </c>
      <c r="K21" s="6">
        <f t="shared" si="4"/>
        <v>107</v>
      </c>
      <c r="L21" s="6">
        <f t="shared" si="4"/>
        <v>125</v>
      </c>
      <c r="M21" s="6">
        <f t="shared" si="4"/>
        <v>96</v>
      </c>
      <c r="N21" s="6">
        <f t="shared" si="4"/>
        <v>284</v>
      </c>
      <c r="O21" s="6">
        <f t="shared" si="4"/>
        <v>423</v>
      </c>
      <c r="P21" s="6">
        <f t="shared" si="4"/>
        <v>132</v>
      </c>
      <c r="Q21" s="6">
        <f t="shared" si="4"/>
        <v>18</v>
      </c>
      <c r="R21" s="6">
        <f t="shared" si="3"/>
        <v>144</v>
      </c>
      <c r="S21" s="6">
        <f t="shared" si="3"/>
        <v>117</v>
      </c>
      <c r="T21" s="6">
        <f t="shared" si="3"/>
        <v>200</v>
      </c>
      <c r="U21" s="6">
        <f t="shared" si="3"/>
        <v>96</v>
      </c>
      <c r="V21" s="6">
        <f t="shared" si="3"/>
        <v>73</v>
      </c>
      <c r="W21" s="6">
        <f t="shared" si="3"/>
        <v>40</v>
      </c>
      <c r="X21" s="6">
        <f t="shared" si="3"/>
        <v>9</v>
      </c>
      <c r="Y21" s="6">
        <f t="shared" si="3"/>
        <v>207</v>
      </c>
      <c r="Z21" s="6">
        <f t="shared" si="3"/>
        <v>80</v>
      </c>
      <c r="AA21" s="6">
        <f t="shared" si="3"/>
        <v>44</v>
      </c>
      <c r="AB21" s="6">
        <f t="shared" si="3"/>
        <v>20</v>
      </c>
      <c r="AC21" s="6">
        <f t="shared" si="3"/>
        <v>16</v>
      </c>
      <c r="AD21" s="6">
        <f t="shared" si="3"/>
        <v>122</v>
      </c>
      <c r="AE21" s="6">
        <f t="shared" si="3"/>
        <v>85</v>
      </c>
      <c r="AF21" s="6">
        <f t="shared" si="1"/>
        <v>16</v>
      </c>
      <c r="AG21" s="6">
        <f t="shared" si="6"/>
        <v>54</v>
      </c>
      <c r="AH21" s="6">
        <f t="shared" si="6"/>
        <v>191</v>
      </c>
      <c r="AI21" s="6">
        <f t="shared" si="6"/>
        <v>48</v>
      </c>
      <c r="AJ21" s="6">
        <f t="shared" si="6"/>
        <v>190</v>
      </c>
      <c r="AK21" s="6">
        <f t="shared" si="6"/>
        <v>34</v>
      </c>
      <c r="AL21" s="6">
        <f t="shared" si="6"/>
        <v>81</v>
      </c>
      <c r="AM21" s="6">
        <f t="shared" si="6"/>
        <v>35</v>
      </c>
      <c r="AN21" s="6">
        <f t="shared" si="6"/>
        <v>121</v>
      </c>
      <c r="AO21" s="6">
        <f t="shared" si="5"/>
        <v>18</v>
      </c>
      <c r="AP21" s="6">
        <f t="shared" si="5"/>
        <v>145</v>
      </c>
      <c r="AQ21" s="6">
        <f t="shared" si="5"/>
        <v>23</v>
      </c>
      <c r="AR21" s="6">
        <f t="shared" si="5"/>
        <v>39</v>
      </c>
      <c r="AS21" s="6">
        <f t="shared" si="5"/>
        <v>142</v>
      </c>
      <c r="AT21" s="6">
        <f t="shared" si="5"/>
        <v>61</v>
      </c>
      <c r="AU21" s="6">
        <f t="shared" si="5"/>
        <v>112</v>
      </c>
      <c r="AV21" s="6">
        <f t="shared" si="5"/>
        <v>177</v>
      </c>
      <c r="AW21" s="6">
        <f t="shared" si="5"/>
        <v>15</v>
      </c>
      <c r="AX21" s="6">
        <f t="shared" si="5"/>
        <v>12</v>
      </c>
      <c r="AY21" s="6">
        <f t="shared" si="5"/>
        <v>14</v>
      </c>
    </row>
    <row r="22" spans="1:51" x14ac:dyDescent="0.25">
      <c r="A22" s="5">
        <v>2009</v>
      </c>
      <c r="B22" s="6">
        <f t="shared" si="4"/>
        <v>238</v>
      </c>
      <c r="C22" s="6">
        <f t="shared" si="4"/>
        <v>148</v>
      </c>
      <c r="D22" s="6">
        <f t="shared" si="4"/>
        <v>208</v>
      </c>
      <c r="E22" s="6">
        <f t="shared" si="4"/>
        <v>20</v>
      </c>
      <c r="F22" s="6">
        <f t="shared" si="4"/>
        <v>85</v>
      </c>
      <c r="G22" s="6">
        <f t="shared" si="4"/>
        <v>22</v>
      </c>
      <c r="H22" s="6">
        <f t="shared" si="4"/>
        <v>13</v>
      </c>
      <c r="I22" s="6">
        <f t="shared" si="4"/>
        <v>34</v>
      </c>
      <c r="J22" s="6">
        <f t="shared" si="4"/>
        <v>149</v>
      </c>
      <c r="K22" s="6">
        <f t="shared" si="4"/>
        <v>108</v>
      </c>
      <c r="L22" s="6">
        <f t="shared" si="4"/>
        <v>126</v>
      </c>
      <c r="M22" s="6">
        <f t="shared" si="4"/>
        <v>97</v>
      </c>
      <c r="N22" s="6">
        <f t="shared" si="4"/>
        <v>285</v>
      </c>
      <c r="O22" s="6">
        <f t="shared" si="4"/>
        <v>424</v>
      </c>
      <c r="P22" s="6">
        <f t="shared" si="4"/>
        <v>133</v>
      </c>
      <c r="Q22" s="6">
        <f t="shared" si="4"/>
        <v>19</v>
      </c>
      <c r="R22" s="6">
        <f t="shared" si="3"/>
        <v>145</v>
      </c>
      <c r="S22" s="6">
        <f t="shared" si="3"/>
        <v>118</v>
      </c>
      <c r="T22" s="6">
        <f t="shared" si="3"/>
        <v>201</v>
      </c>
      <c r="U22" s="6">
        <f t="shared" si="3"/>
        <v>97</v>
      </c>
      <c r="V22" s="6">
        <f t="shared" si="3"/>
        <v>74</v>
      </c>
      <c r="W22" s="6">
        <f t="shared" si="3"/>
        <v>41</v>
      </c>
      <c r="X22" s="6">
        <f t="shared" si="3"/>
        <v>10</v>
      </c>
      <c r="Y22" s="6">
        <f t="shared" si="3"/>
        <v>208</v>
      </c>
      <c r="Z22" s="6">
        <f t="shared" si="3"/>
        <v>81</v>
      </c>
      <c r="AA22" s="6">
        <f t="shared" si="3"/>
        <v>45</v>
      </c>
      <c r="AB22" s="6">
        <f t="shared" si="3"/>
        <v>21</v>
      </c>
      <c r="AC22" s="6">
        <f t="shared" si="3"/>
        <v>17</v>
      </c>
      <c r="AD22" s="6">
        <f t="shared" si="3"/>
        <v>123</v>
      </c>
      <c r="AE22" s="6">
        <f t="shared" si="3"/>
        <v>86</v>
      </c>
      <c r="AF22" s="6">
        <f t="shared" si="1"/>
        <v>17</v>
      </c>
      <c r="AG22" s="6">
        <f t="shared" si="6"/>
        <v>55</v>
      </c>
      <c r="AH22" s="6">
        <f t="shared" si="6"/>
        <v>192</v>
      </c>
      <c r="AI22" s="6">
        <f t="shared" si="6"/>
        <v>49</v>
      </c>
      <c r="AJ22" s="6">
        <f t="shared" si="6"/>
        <v>191</v>
      </c>
      <c r="AK22" s="6">
        <f t="shared" si="6"/>
        <v>35</v>
      </c>
      <c r="AL22" s="6">
        <f t="shared" si="6"/>
        <v>82</v>
      </c>
      <c r="AM22" s="6">
        <f t="shared" si="6"/>
        <v>36</v>
      </c>
      <c r="AN22" s="6">
        <f t="shared" si="6"/>
        <v>122</v>
      </c>
      <c r="AO22" s="6">
        <f t="shared" si="5"/>
        <v>19</v>
      </c>
      <c r="AP22" s="6">
        <f t="shared" si="5"/>
        <v>146</v>
      </c>
      <c r="AQ22" s="6">
        <f t="shared" si="5"/>
        <v>24</v>
      </c>
      <c r="AR22" s="6">
        <f t="shared" si="5"/>
        <v>40</v>
      </c>
      <c r="AS22" s="6">
        <f t="shared" si="5"/>
        <v>143</v>
      </c>
      <c r="AT22" s="6">
        <f t="shared" si="5"/>
        <v>62</v>
      </c>
      <c r="AU22" s="6">
        <f t="shared" si="5"/>
        <v>113</v>
      </c>
      <c r="AV22" s="6">
        <f t="shared" si="5"/>
        <v>178</v>
      </c>
      <c r="AW22" s="6">
        <f t="shared" si="5"/>
        <v>16</v>
      </c>
      <c r="AX22" s="6">
        <f t="shared" si="5"/>
        <v>13</v>
      </c>
      <c r="AY22" s="6">
        <f t="shared" si="5"/>
        <v>15</v>
      </c>
    </row>
    <row r="23" spans="1:51" x14ac:dyDescent="0.25">
      <c r="A23" s="5">
        <v>2010</v>
      </c>
      <c r="B23" s="6">
        <f t="shared" si="4"/>
        <v>239</v>
      </c>
      <c r="C23" s="6">
        <f t="shared" si="4"/>
        <v>149</v>
      </c>
      <c r="D23" s="6">
        <f t="shared" si="4"/>
        <v>209</v>
      </c>
      <c r="E23" s="6">
        <f t="shared" si="4"/>
        <v>21</v>
      </c>
      <c r="F23" s="6">
        <f t="shared" si="4"/>
        <v>86</v>
      </c>
      <c r="G23" s="6">
        <f t="shared" si="4"/>
        <v>23</v>
      </c>
      <c r="H23" s="6">
        <f t="shared" si="4"/>
        <v>14</v>
      </c>
      <c r="I23" s="6">
        <f t="shared" si="4"/>
        <v>35</v>
      </c>
      <c r="J23" s="6">
        <f t="shared" si="4"/>
        <v>150</v>
      </c>
      <c r="K23" s="6">
        <f t="shared" si="4"/>
        <v>109</v>
      </c>
      <c r="L23" s="6">
        <f t="shared" si="4"/>
        <v>127</v>
      </c>
      <c r="M23" s="6">
        <f t="shared" si="4"/>
        <v>98</v>
      </c>
      <c r="N23" s="6">
        <f t="shared" si="4"/>
        <v>286</v>
      </c>
      <c r="O23" s="6">
        <f t="shared" si="4"/>
        <v>425</v>
      </c>
      <c r="P23" s="6">
        <f t="shared" si="4"/>
        <v>134</v>
      </c>
      <c r="Q23" s="6">
        <f t="shared" si="4"/>
        <v>20</v>
      </c>
      <c r="R23" s="6">
        <f t="shared" si="3"/>
        <v>146</v>
      </c>
      <c r="S23" s="6">
        <f t="shared" si="3"/>
        <v>119</v>
      </c>
      <c r="T23" s="6">
        <f t="shared" si="3"/>
        <v>202</v>
      </c>
      <c r="U23" s="6">
        <f t="shared" si="3"/>
        <v>98</v>
      </c>
      <c r="V23" s="6">
        <f t="shared" si="3"/>
        <v>75</v>
      </c>
      <c r="W23" s="6">
        <f t="shared" si="3"/>
        <v>42</v>
      </c>
      <c r="X23" s="6">
        <f t="shared" si="3"/>
        <v>11</v>
      </c>
      <c r="Y23" s="6">
        <f t="shared" si="3"/>
        <v>209</v>
      </c>
      <c r="Z23" s="6">
        <f t="shared" si="3"/>
        <v>82</v>
      </c>
      <c r="AA23" s="6">
        <f t="shared" si="3"/>
        <v>46</v>
      </c>
      <c r="AB23" s="6">
        <f t="shared" si="3"/>
        <v>22</v>
      </c>
      <c r="AC23" s="6">
        <f t="shared" si="3"/>
        <v>18</v>
      </c>
      <c r="AD23" s="6">
        <f t="shared" si="3"/>
        <v>124</v>
      </c>
      <c r="AE23" s="6">
        <f t="shared" si="3"/>
        <v>87</v>
      </c>
      <c r="AF23" s="6">
        <f t="shared" si="1"/>
        <v>18</v>
      </c>
      <c r="AG23" s="6">
        <f t="shared" si="6"/>
        <v>56</v>
      </c>
      <c r="AH23" s="6">
        <f t="shared" si="6"/>
        <v>193</v>
      </c>
      <c r="AI23" s="6">
        <f t="shared" si="6"/>
        <v>50</v>
      </c>
      <c r="AJ23" s="6">
        <f t="shared" si="6"/>
        <v>192</v>
      </c>
      <c r="AK23" s="6">
        <f t="shared" si="6"/>
        <v>36</v>
      </c>
      <c r="AL23" s="6">
        <f t="shared" si="6"/>
        <v>83</v>
      </c>
      <c r="AM23" s="6">
        <f t="shared" si="6"/>
        <v>37</v>
      </c>
      <c r="AN23" s="6">
        <f t="shared" si="6"/>
        <v>123</v>
      </c>
      <c r="AO23" s="6">
        <f t="shared" si="5"/>
        <v>20</v>
      </c>
      <c r="AP23" s="6">
        <f t="shared" si="5"/>
        <v>147</v>
      </c>
      <c r="AQ23" s="6">
        <f t="shared" si="5"/>
        <v>25</v>
      </c>
      <c r="AR23" s="6">
        <f t="shared" si="5"/>
        <v>41</v>
      </c>
      <c r="AS23" s="6">
        <f t="shared" si="5"/>
        <v>144</v>
      </c>
      <c r="AT23" s="6">
        <f t="shared" si="5"/>
        <v>63</v>
      </c>
      <c r="AU23" s="6">
        <f t="shared" si="5"/>
        <v>114</v>
      </c>
      <c r="AV23" s="6">
        <f t="shared" si="5"/>
        <v>179</v>
      </c>
      <c r="AW23" s="6">
        <f t="shared" si="5"/>
        <v>17</v>
      </c>
      <c r="AX23" s="6">
        <f t="shared" si="5"/>
        <v>14</v>
      </c>
      <c r="AY23" s="6">
        <f t="shared" si="5"/>
        <v>16</v>
      </c>
    </row>
    <row r="24" spans="1:51" x14ac:dyDescent="0.25">
      <c r="A24" s="5">
        <v>2011</v>
      </c>
      <c r="B24" s="6">
        <f t="shared" si="4"/>
        <v>240</v>
      </c>
      <c r="C24" s="6">
        <f t="shared" si="4"/>
        <v>150</v>
      </c>
      <c r="D24" s="6">
        <f t="shared" si="4"/>
        <v>210</v>
      </c>
      <c r="E24" s="6">
        <f t="shared" si="4"/>
        <v>22</v>
      </c>
      <c r="F24" s="6">
        <f t="shared" si="4"/>
        <v>87</v>
      </c>
      <c r="G24" s="6">
        <f t="shared" si="4"/>
        <v>24</v>
      </c>
      <c r="H24" s="6">
        <f t="shared" si="4"/>
        <v>15</v>
      </c>
      <c r="I24" s="6">
        <f t="shared" si="4"/>
        <v>36</v>
      </c>
      <c r="J24" s="6">
        <f t="shared" si="4"/>
        <v>151</v>
      </c>
      <c r="K24" s="6">
        <f t="shared" si="4"/>
        <v>110</v>
      </c>
      <c r="L24" s="6">
        <f t="shared" si="4"/>
        <v>128</v>
      </c>
      <c r="M24" s="6">
        <f t="shared" si="4"/>
        <v>99</v>
      </c>
      <c r="N24" s="6">
        <f t="shared" si="4"/>
        <v>287</v>
      </c>
      <c r="O24" s="6">
        <f t="shared" si="4"/>
        <v>426</v>
      </c>
      <c r="P24" s="6">
        <f t="shared" si="4"/>
        <v>135</v>
      </c>
      <c r="Q24" s="6">
        <f t="shared" si="4"/>
        <v>21</v>
      </c>
      <c r="R24" s="6">
        <f t="shared" si="3"/>
        <v>147</v>
      </c>
      <c r="S24" s="6">
        <f t="shared" si="3"/>
        <v>120</v>
      </c>
      <c r="T24" s="6">
        <f t="shared" si="3"/>
        <v>203</v>
      </c>
      <c r="U24" s="6">
        <f t="shared" si="3"/>
        <v>99</v>
      </c>
      <c r="V24" s="6">
        <f t="shared" si="3"/>
        <v>76</v>
      </c>
      <c r="W24" s="6">
        <f t="shared" si="3"/>
        <v>43</v>
      </c>
      <c r="X24" s="6">
        <f t="shared" si="3"/>
        <v>12</v>
      </c>
      <c r="Y24" s="6">
        <f t="shared" si="3"/>
        <v>210</v>
      </c>
      <c r="Z24" s="6">
        <f t="shared" si="3"/>
        <v>83</v>
      </c>
      <c r="AA24" s="6">
        <f t="shared" si="3"/>
        <v>47</v>
      </c>
      <c r="AB24" s="6">
        <f t="shared" si="3"/>
        <v>23</v>
      </c>
      <c r="AC24" s="6">
        <f t="shared" si="3"/>
        <v>19</v>
      </c>
      <c r="AD24" s="6">
        <f t="shared" si="3"/>
        <v>125</v>
      </c>
      <c r="AE24" s="6">
        <f t="shared" si="3"/>
        <v>88</v>
      </c>
      <c r="AF24" s="6">
        <f t="shared" si="1"/>
        <v>19</v>
      </c>
      <c r="AG24" s="6">
        <f t="shared" si="6"/>
        <v>57</v>
      </c>
      <c r="AH24" s="6">
        <f t="shared" si="6"/>
        <v>194</v>
      </c>
      <c r="AI24" s="6">
        <f t="shared" si="6"/>
        <v>51</v>
      </c>
      <c r="AJ24" s="6">
        <f t="shared" si="6"/>
        <v>193</v>
      </c>
      <c r="AK24" s="6">
        <f t="shared" si="6"/>
        <v>37</v>
      </c>
      <c r="AL24" s="6">
        <f t="shared" si="6"/>
        <v>84</v>
      </c>
      <c r="AM24" s="6">
        <f t="shared" si="6"/>
        <v>38</v>
      </c>
      <c r="AN24" s="6">
        <f t="shared" si="6"/>
        <v>124</v>
      </c>
      <c r="AO24" s="6">
        <f t="shared" si="5"/>
        <v>21</v>
      </c>
      <c r="AP24" s="6">
        <f t="shared" si="5"/>
        <v>148</v>
      </c>
      <c r="AQ24" s="6">
        <f t="shared" si="5"/>
        <v>26</v>
      </c>
      <c r="AR24" s="6">
        <f t="shared" si="5"/>
        <v>42</v>
      </c>
      <c r="AS24" s="6">
        <f t="shared" si="5"/>
        <v>145</v>
      </c>
      <c r="AT24" s="6">
        <f t="shared" si="5"/>
        <v>64</v>
      </c>
      <c r="AU24" s="6">
        <f t="shared" si="5"/>
        <v>115</v>
      </c>
      <c r="AV24" s="6">
        <f t="shared" si="5"/>
        <v>180</v>
      </c>
      <c r="AW24" s="6">
        <f t="shared" si="5"/>
        <v>18</v>
      </c>
      <c r="AX24" s="6">
        <f t="shared" si="5"/>
        <v>15</v>
      </c>
      <c r="AY24" s="6">
        <f t="shared" si="5"/>
        <v>17</v>
      </c>
    </row>
    <row r="25" spans="1:5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5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spans="1:5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spans="1:51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5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Y1101"/>
  <sheetViews>
    <sheetView workbookViewId="0">
      <selection activeCell="G2" sqref="G2"/>
    </sheetView>
  </sheetViews>
  <sheetFormatPr defaultRowHeight="15" x14ac:dyDescent="0.25"/>
  <cols>
    <col min="3" max="3" width="9.140625" style="4"/>
    <col min="133" max="133" width="9" customWidth="1"/>
  </cols>
  <sheetData>
    <row r="1" spans="3:155" x14ac:dyDescent="0.25">
      <c r="C1" s="7" t="s">
        <v>79</v>
      </c>
      <c r="D1" s="1" t="s">
        <v>80</v>
      </c>
      <c r="E1" s="1" t="s">
        <v>81</v>
      </c>
      <c r="F1" s="1" t="s">
        <v>90</v>
      </c>
      <c r="G1" s="1" t="s">
        <v>91</v>
      </c>
    </row>
    <row r="2" spans="3:155" x14ac:dyDescent="0.25">
      <c r="C2" s="4">
        <f>'Market Cap % GDP'!B3</f>
        <v>7</v>
      </c>
      <c r="D2">
        <f>'Turnover % GDP'!B3</f>
        <v>11.3</v>
      </c>
      <c r="E2">
        <f>'Listed Co.s'!B3</f>
        <v>97</v>
      </c>
      <c r="F2">
        <f>AS!B3</f>
        <v>0</v>
      </c>
      <c r="G2" s="9">
        <f>TSA!B3</f>
        <v>0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O2" s="1"/>
    </row>
    <row r="3" spans="3:155" x14ac:dyDescent="0.25">
      <c r="C3" s="4">
        <f>'Market Cap % GDP'!B4</f>
        <v>4.5</v>
      </c>
      <c r="D3">
        <f>'Turnover % GDP'!B4</f>
        <v>4.0999999999999996</v>
      </c>
      <c r="E3">
        <f>'Listed Co.s'!B4</f>
        <v>105</v>
      </c>
      <c r="F3">
        <f>AS!B4</f>
        <v>0</v>
      </c>
      <c r="G3" s="9">
        <f>TSA!B4</f>
        <v>0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</row>
    <row r="4" spans="3:155" x14ac:dyDescent="0.25">
      <c r="C4" s="4">
        <f>'Market Cap % GDP'!B5</f>
        <v>11.3</v>
      </c>
      <c r="D4">
        <f>'Turnover % GDP'!B5</f>
        <v>2.6</v>
      </c>
      <c r="E4">
        <f>'Listed Co.s'!B5</f>
        <v>112</v>
      </c>
      <c r="F4">
        <f>AS!B5</f>
        <v>0</v>
      </c>
      <c r="G4" s="9">
        <f>TSA!B5</f>
        <v>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</row>
    <row r="5" spans="3:155" x14ac:dyDescent="0.25">
      <c r="C5" s="4">
        <f>'Market Cap % GDP'!B6</f>
        <v>15.1</v>
      </c>
      <c r="D5">
        <f>'Turnover % GDP'!B6</f>
        <v>3.5</v>
      </c>
      <c r="E5">
        <f>'Listed Co.s'!B6</f>
        <v>111</v>
      </c>
      <c r="F5">
        <f>AS!B6</f>
        <v>0</v>
      </c>
      <c r="G5" s="9">
        <f>TSA!B6</f>
        <v>0</v>
      </c>
      <c r="J5" s="4"/>
      <c r="K5" s="8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BH5" s="8"/>
      <c r="BI5" s="8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</row>
    <row r="6" spans="3:155" x14ac:dyDescent="0.25">
      <c r="C6" s="4">
        <f>'Market Cap % GDP'!B7</f>
        <v>15</v>
      </c>
      <c r="D6">
        <f>'Turnover % GDP'!B7</f>
        <v>8.1</v>
      </c>
      <c r="E6">
        <f>'Listed Co.s'!B7</f>
        <v>111</v>
      </c>
      <c r="F6">
        <f>AS!B7</f>
        <v>0</v>
      </c>
      <c r="G6" s="9">
        <f>TSA!B7</f>
        <v>0</v>
      </c>
      <c r="J6" s="4"/>
      <c r="K6" s="8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BH6" s="8"/>
      <c r="BI6" s="8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</row>
    <row r="7" spans="3:155" x14ac:dyDescent="0.25">
      <c r="C7" s="4">
        <f>'Market Cap % GDP'!B8</f>
        <v>13.6</v>
      </c>
      <c r="D7">
        <f>'Turnover % GDP'!B8</f>
        <v>10.8</v>
      </c>
      <c r="E7">
        <f>'Listed Co.s'!B8</f>
        <v>109</v>
      </c>
      <c r="F7">
        <f>AS!B8</f>
        <v>0</v>
      </c>
      <c r="G7" s="9">
        <f>TSA!B8</f>
        <v>0</v>
      </c>
      <c r="J7" s="4"/>
      <c r="K7" s="8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BH7" s="8"/>
      <c r="BI7" s="8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</row>
    <row r="8" spans="3:155" x14ac:dyDescent="0.25">
      <c r="C8" s="4">
        <f>'Market Cap % GDP'!B9</f>
        <v>14.5</v>
      </c>
      <c r="D8">
        <f>'Turnover % GDP'!B9</f>
        <v>8.6999999999999993</v>
      </c>
      <c r="E8">
        <f>'Listed Co.s'!B9</f>
        <v>106</v>
      </c>
      <c r="F8">
        <f>AS!B9</f>
        <v>0</v>
      </c>
      <c r="G8" s="9">
        <f>TSA!B9</f>
        <v>0</v>
      </c>
      <c r="J8" s="4"/>
      <c r="K8" s="8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BH8" s="8"/>
      <c r="BI8" s="8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</row>
    <row r="9" spans="3:155" x14ac:dyDescent="0.25">
      <c r="C9" s="4">
        <f>'Market Cap % GDP'!B10</f>
        <v>17.2</v>
      </c>
      <c r="D9">
        <f>'Turnover % GDP'!B10</f>
        <v>5.8</v>
      </c>
      <c r="E9">
        <f>'Listed Co.s'!B10</f>
        <v>101</v>
      </c>
      <c r="F9">
        <f>AS!B10</f>
        <v>0</v>
      </c>
      <c r="G9" s="9">
        <f>TSA!B10</f>
        <v>0</v>
      </c>
      <c r="J9" s="4"/>
      <c r="K9" s="8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BH9" s="8"/>
      <c r="BI9" s="8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</row>
    <row r="10" spans="3:155" x14ac:dyDescent="0.25">
      <c r="C10" s="4">
        <f>'Market Cap % GDP'!B11</f>
        <v>16</v>
      </c>
      <c r="D10">
        <f>'Turnover % GDP'!B11</f>
        <v>8.1999999999999993</v>
      </c>
      <c r="E10">
        <f>'Listed Co.s'!B11</f>
        <v>96</v>
      </c>
      <c r="F10">
        <f>AS!B11</f>
        <v>0</v>
      </c>
      <c r="G10" s="9">
        <f>TSA!B11</f>
        <v>0</v>
      </c>
      <c r="J10" s="4"/>
      <c r="K10" s="8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BH10" s="8"/>
      <c r="BI10" s="8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</row>
    <row r="11" spans="3:155" x14ac:dyDescent="0.25">
      <c r="C11" s="4">
        <f>'Market Cap % GDP'!B12</f>
        <v>15.6</v>
      </c>
      <c r="D11">
        <f>'Turnover % GDP'!B12</f>
        <v>5.5</v>
      </c>
      <c r="E11">
        <f>'Listed Co.s'!B12</f>
        <v>97</v>
      </c>
      <c r="F11">
        <f>AS!B12</f>
        <v>0</v>
      </c>
      <c r="G11" s="9">
        <f>TSA!B12</f>
        <v>0</v>
      </c>
      <c r="J11" s="4"/>
      <c r="K11" s="8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BH11" s="8"/>
      <c r="BI11" s="8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</row>
    <row r="12" spans="3:155" x14ac:dyDescent="0.25">
      <c r="C12" s="4">
        <f>'Market Cap % GDP'!B13</f>
        <v>15.6</v>
      </c>
      <c r="D12">
        <f>'Turnover % GDP'!B13</f>
        <v>4.9000000000000004</v>
      </c>
      <c r="E12">
        <f>'Listed Co.s'!B13</f>
        <v>97</v>
      </c>
      <c r="F12">
        <f>AS!B13</f>
        <v>1</v>
      </c>
      <c r="G12" s="9">
        <f>TSA!B13</f>
        <v>1</v>
      </c>
      <c r="J12" s="4"/>
      <c r="K12" s="8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BH12" s="8"/>
      <c r="BI12" s="8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</row>
    <row r="13" spans="3:155" x14ac:dyDescent="0.25">
      <c r="C13" s="4">
        <f>'Market Cap % GDP'!B14</f>
        <v>12.8</v>
      </c>
      <c r="D13">
        <f>'Turnover % GDP'!B14</f>
        <v>3.8</v>
      </c>
      <c r="E13">
        <f>'Listed Co.s'!B14</f>
        <v>114</v>
      </c>
      <c r="F13">
        <f>AS!B14</f>
        <v>1</v>
      </c>
      <c r="G13" s="9">
        <f>TSA!B14</f>
        <v>2</v>
      </c>
      <c r="J13" s="4"/>
      <c r="K13" s="8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BH13" s="8"/>
      <c r="BI13" s="8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</row>
    <row r="14" spans="3:155" x14ac:dyDescent="0.25">
      <c r="C14" s="4">
        <f>'Market Cap % GDP'!B15</f>
        <v>15.4</v>
      </c>
      <c r="D14">
        <f>'Turnover % GDP'!B15</f>
        <v>2.8</v>
      </c>
      <c r="E14">
        <f>'Listed Co.s'!B15</f>
        <v>91</v>
      </c>
      <c r="F14">
        <f>AS!B15</f>
        <v>1</v>
      </c>
      <c r="G14" s="9">
        <f>TSA!B15</f>
        <v>3</v>
      </c>
      <c r="J14" s="4"/>
      <c r="K14" s="8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BH14" s="8"/>
      <c r="BI14" s="8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</row>
    <row r="15" spans="3:155" x14ac:dyDescent="0.25">
      <c r="C15" s="4">
        <f>'Market Cap % GDP'!B16</f>
        <v>21.7</v>
      </c>
      <c r="D15">
        <f>'Turnover % GDP'!B16</f>
        <v>4.3</v>
      </c>
      <c r="E15">
        <f>'Listed Co.s'!B16</f>
        <v>86</v>
      </c>
      <c r="F15">
        <f>AS!B16</f>
        <v>1</v>
      </c>
      <c r="G15" s="9">
        <f>TSA!B16</f>
        <v>4</v>
      </c>
      <c r="J15" s="4"/>
      <c r="K15" s="8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BH15" s="8"/>
      <c r="BI15" s="8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</row>
    <row r="16" spans="3:155" x14ac:dyDescent="0.25">
      <c r="C16" s="4">
        <f>'Market Cap % GDP'!B17</f>
        <v>29.6</v>
      </c>
      <c r="D16">
        <f>'Turnover % GDP'!B17</f>
        <v>8.1999999999999993</v>
      </c>
      <c r="E16">
        <f>'Listed Co.s'!B17</f>
        <v>99</v>
      </c>
      <c r="F16">
        <f>AS!B17</f>
        <v>1</v>
      </c>
      <c r="G16" s="9">
        <f>TSA!B17</f>
        <v>5</v>
      </c>
      <c r="J16" s="4"/>
      <c r="K16" s="8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BH16" s="8"/>
      <c r="BI16" s="8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</row>
    <row r="17" spans="3:83" x14ac:dyDescent="0.25">
      <c r="C17" s="4">
        <f>'Market Cap % GDP'!B18</f>
        <v>40.799999999999997</v>
      </c>
      <c r="D17">
        <f>'Turnover % GDP'!B18</f>
        <v>15.1</v>
      </c>
      <c r="E17">
        <f>'Listed Co.s'!B18</f>
        <v>92</v>
      </c>
      <c r="F17">
        <f>AS!B18</f>
        <v>1</v>
      </c>
      <c r="G17" s="9">
        <f>TSA!B18</f>
        <v>6</v>
      </c>
      <c r="J17" s="4"/>
      <c r="K17" s="8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BH17" s="8"/>
      <c r="BI17" s="8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</row>
    <row r="18" spans="3:83" x14ac:dyDescent="0.25">
      <c r="C18" s="4">
        <f>'Market Cap % GDP'!B19</f>
        <v>58.9</v>
      </c>
      <c r="D18">
        <f>'Turnover % GDP'!B19</f>
        <v>24.5</v>
      </c>
      <c r="E18">
        <f>'Listed Co.s'!B19</f>
        <v>96</v>
      </c>
      <c r="F18">
        <f>AS!B19</f>
        <v>1</v>
      </c>
      <c r="G18" s="9">
        <f>TSA!B19</f>
        <v>7</v>
      </c>
      <c r="J18" s="4"/>
      <c r="K18" s="8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BH18" s="8"/>
      <c r="BI18" s="8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</row>
    <row r="19" spans="3:83" x14ac:dyDescent="0.25">
      <c r="C19" s="4">
        <f>'Market Cap % GDP'!B20</f>
        <v>61</v>
      </c>
      <c r="D19">
        <f>'Turnover % GDP'!B20</f>
        <v>32.4</v>
      </c>
      <c r="E19">
        <f>'Listed Co.s'!B20</f>
        <v>102</v>
      </c>
      <c r="F19">
        <f>AS!B20</f>
        <v>1</v>
      </c>
      <c r="G19" s="9">
        <f>TSA!B20</f>
        <v>8</v>
      </c>
      <c r="J19" s="4"/>
      <c r="K19" s="8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BH19" s="8"/>
      <c r="BI19" s="8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</row>
    <row r="20" spans="3:83" x14ac:dyDescent="0.25">
      <c r="C20" s="4">
        <f>'Market Cap % GDP'!B21</f>
        <v>17.5</v>
      </c>
      <c r="D20">
        <f>'Turnover % GDP'!B21</f>
        <v>25.2</v>
      </c>
      <c r="E20">
        <f>'Listed Co.s'!B21</f>
        <v>102</v>
      </c>
      <c r="F20">
        <f>AS!B21</f>
        <v>1</v>
      </c>
      <c r="G20" s="9">
        <f>TSA!B21</f>
        <v>9</v>
      </c>
      <c r="J20" s="4"/>
      <c r="K20" s="8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BH20" s="8"/>
      <c r="BI20" s="8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</row>
    <row r="21" spans="3:83" x14ac:dyDescent="0.25">
      <c r="C21" s="4">
        <f>'Market Cap % GDP'!B22</f>
        <v>14</v>
      </c>
      <c r="D21">
        <f>'Turnover % GDP'!B22</f>
        <v>6.7</v>
      </c>
      <c r="E21">
        <f>'Listed Co.s'!B22</f>
        <v>98</v>
      </c>
      <c r="F21">
        <f>AS!B22</f>
        <v>1</v>
      </c>
      <c r="G21" s="9">
        <f>TSA!B22</f>
        <v>10</v>
      </c>
      <c r="J21" s="4"/>
      <c r="K21" s="8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BH21" s="8"/>
      <c r="BI21" s="8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</row>
    <row r="22" spans="3:83" x14ac:dyDescent="0.25">
      <c r="C22" s="4">
        <f>'Market Cap % GDP'!B23</f>
        <v>18</v>
      </c>
      <c r="D22">
        <f>'Turnover % GDP'!B23</f>
        <v>12.8</v>
      </c>
      <c r="E22">
        <f>'Listed Co.s'!B23</f>
        <v>86</v>
      </c>
      <c r="F22">
        <f>AS!B23</f>
        <v>1</v>
      </c>
      <c r="G22" s="9">
        <f>TSA!B23</f>
        <v>11</v>
      </c>
      <c r="J22" s="4"/>
      <c r="K22" s="8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BH22" s="8"/>
      <c r="BI22" s="8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</row>
    <row r="23" spans="3:83" x14ac:dyDescent="0.25">
      <c r="C23" s="4">
        <f>'Market Cap % GDP'!B24</f>
        <v>19.7</v>
      </c>
      <c r="D23">
        <f>'Turnover % GDP'!B24</f>
        <v>9.3000000000000007</v>
      </c>
      <c r="E23">
        <f>'Listed Co.s'!B24</f>
        <v>73</v>
      </c>
      <c r="F23">
        <f>AS!B24</f>
        <v>1</v>
      </c>
      <c r="G23" s="9">
        <f>TSA!B24</f>
        <v>12</v>
      </c>
      <c r="J23" s="4"/>
      <c r="K23" s="8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BH23" s="8"/>
      <c r="BI23" s="8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</row>
    <row r="24" spans="3:83" x14ac:dyDescent="0.25">
      <c r="C24" s="4">
        <f>'Market Cap % GDP'!C3</f>
        <v>35</v>
      </c>
      <c r="D24">
        <f>'Turnover % GDP'!C3</f>
        <v>12.9</v>
      </c>
      <c r="E24">
        <f>'Listed Co.s'!C3</f>
        <v>1089</v>
      </c>
      <c r="F24">
        <f>AS!C3</f>
        <v>0</v>
      </c>
      <c r="G24" s="9">
        <f>TSA!C3</f>
        <v>0</v>
      </c>
      <c r="J24" s="4"/>
      <c r="K24" s="8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BH24" s="8"/>
      <c r="BI24" s="8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</row>
    <row r="25" spans="3:83" x14ac:dyDescent="0.25">
      <c r="C25" s="4">
        <f>'Market Cap % GDP'!C4</f>
        <v>45.7</v>
      </c>
      <c r="D25">
        <f>'Turnover % GDP'!C4</f>
        <v>14.4</v>
      </c>
      <c r="E25">
        <f>'Listed Co.s'!C4</f>
        <v>957</v>
      </c>
      <c r="F25">
        <f>AS!C4</f>
        <v>1</v>
      </c>
      <c r="G25" s="9">
        <f>TSA!C4</f>
        <v>1</v>
      </c>
      <c r="J25" s="4"/>
      <c r="K25" s="8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BH25" s="8"/>
      <c r="BI25" s="8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</row>
    <row r="26" spans="3:83" x14ac:dyDescent="0.25">
      <c r="C26" s="4">
        <f>'Market Cap % GDP'!C5</f>
        <v>44.5</v>
      </c>
      <c r="D26">
        <f>'Turnover % GDP'!C5</f>
        <v>14.1</v>
      </c>
      <c r="E26">
        <f>'Listed Co.s'!C5</f>
        <v>1030</v>
      </c>
      <c r="F26">
        <f>AS!C5</f>
        <v>1</v>
      </c>
      <c r="G26" s="9">
        <f>TSA!C5</f>
        <v>2</v>
      </c>
      <c r="J26" s="4"/>
      <c r="K26" s="8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BH26" s="8"/>
      <c r="BI26" s="8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</row>
    <row r="27" spans="3:83" x14ac:dyDescent="0.25">
      <c r="C27" s="4">
        <f>'Market Cap % GDP'!C6</f>
        <v>65.599999999999994</v>
      </c>
      <c r="D27">
        <f>'Turnover % GDP'!C6</f>
        <v>21.7</v>
      </c>
      <c r="E27">
        <f>'Listed Co.s'!C6</f>
        <v>1070</v>
      </c>
      <c r="F27">
        <f>AS!C6</f>
        <v>1</v>
      </c>
      <c r="G27" s="9">
        <f>TSA!C6</f>
        <v>3</v>
      </c>
      <c r="J27" s="4"/>
      <c r="K27" s="8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BH27" s="8"/>
      <c r="BI27" s="8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</row>
    <row r="28" spans="3:83" x14ac:dyDescent="0.25">
      <c r="C28" s="4">
        <f>'Market Cap % GDP'!C7</f>
        <v>67.7</v>
      </c>
      <c r="D28">
        <f>'Turnover % GDP'!C7</f>
        <v>29.3</v>
      </c>
      <c r="E28">
        <f>'Listed Co.s'!C7</f>
        <v>1186</v>
      </c>
      <c r="F28">
        <f>AS!C7</f>
        <v>1</v>
      </c>
      <c r="G28" s="9">
        <f>TSA!C7</f>
        <v>4</v>
      </c>
      <c r="J28" s="4"/>
      <c r="K28" s="8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BH28" s="8"/>
      <c r="BI28" s="8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</row>
    <row r="29" spans="3:83" x14ac:dyDescent="0.25">
      <c r="C29" s="4">
        <f>'Market Cap % GDP'!C8</f>
        <v>66.5</v>
      </c>
      <c r="D29">
        <f>'Turnover % GDP'!C8</f>
        <v>26.8</v>
      </c>
      <c r="E29">
        <f>'Listed Co.s'!C8</f>
        <v>1178</v>
      </c>
      <c r="F29">
        <f>AS!C8</f>
        <v>1</v>
      </c>
      <c r="G29" s="9">
        <f>TSA!C8</f>
        <v>5</v>
      </c>
      <c r="J29" s="4"/>
      <c r="K29" s="8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BH29" s="8"/>
      <c r="BI29" s="8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</row>
    <row r="30" spans="3:83" x14ac:dyDescent="0.25">
      <c r="C30" s="4">
        <f>'Market Cap % GDP'!C9</f>
        <v>77.599999999999994</v>
      </c>
      <c r="D30">
        <f>'Turnover % GDP'!C9</f>
        <v>36.200000000000003</v>
      </c>
      <c r="E30">
        <f>'Listed Co.s'!C9</f>
        <v>1190</v>
      </c>
      <c r="F30">
        <f>AS!C9</f>
        <v>1</v>
      </c>
      <c r="G30" s="9">
        <f>TSA!C9</f>
        <v>6</v>
      </c>
      <c r="J30" s="4"/>
      <c r="K30" s="8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BH30" s="8"/>
      <c r="BI30" s="8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</row>
    <row r="31" spans="3:83" x14ac:dyDescent="0.25">
      <c r="C31" s="4">
        <f>'Market Cap % GDP'!C10</f>
        <v>67.900000000000006</v>
      </c>
      <c r="D31">
        <f>'Turnover % GDP'!C10</f>
        <v>39.4</v>
      </c>
      <c r="E31">
        <f>'Listed Co.s'!C10</f>
        <v>1159</v>
      </c>
      <c r="F31">
        <f>AS!C10</f>
        <v>1</v>
      </c>
      <c r="G31" s="9">
        <f>TSA!C10</f>
        <v>7</v>
      </c>
      <c r="J31" s="4"/>
      <c r="K31" s="8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BH31" s="8"/>
      <c r="BI31" s="8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</row>
    <row r="32" spans="3:83" x14ac:dyDescent="0.25">
      <c r="C32" s="4">
        <f>'Market Cap % GDP'!C11</f>
        <v>82.3</v>
      </c>
      <c r="D32">
        <f>'Turnover % GDP'!C11</f>
        <v>40.299999999999997</v>
      </c>
      <c r="E32">
        <f>'Listed Co.s'!C11</f>
        <v>1162</v>
      </c>
      <c r="F32">
        <f>AS!C11</f>
        <v>1</v>
      </c>
      <c r="G32" s="9">
        <f>TSA!C11</f>
        <v>8</v>
      </c>
      <c r="J32" s="4"/>
      <c r="K32" s="8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BH32" s="8"/>
      <c r="BI32" s="8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</row>
    <row r="33" spans="3:83" x14ac:dyDescent="0.25">
      <c r="C33" s="4">
        <f>'Market Cap % GDP'!C12</f>
        <v>109.8</v>
      </c>
      <c r="D33">
        <f>'Turnover % GDP'!C12</f>
        <v>49.9</v>
      </c>
      <c r="E33">
        <f>'Listed Co.s'!C12</f>
        <v>1217</v>
      </c>
      <c r="F33">
        <f>AS!C12</f>
        <v>1</v>
      </c>
      <c r="G33" s="9">
        <f>TSA!C12</f>
        <v>9</v>
      </c>
      <c r="J33" s="4"/>
      <c r="K33" s="8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BH33" s="8"/>
      <c r="BI33" s="8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</row>
    <row r="34" spans="3:83" x14ac:dyDescent="0.25">
      <c r="C34" s="4">
        <f>'Market Cap % GDP'!C13</f>
        <v>89.7</v>
      </c>
      <c r="D34">
        <f>'Turnover % GDP'!C13</f>
        <v>54.4</v>
      </c>
      <c r="E34">
        <f>'Listed Co.s'!C13</f>
        <v>1330</v>
      </c>
      <c r="F34">
        <f>AS!C13</f>
        <v>1</v>
      </c>
      <c r="G34" s="9">
        <f>TSA!C13</f>
        <v>10</v>
      </c>
      <c r="J34" s="4"/>
      <c r="K34" s="8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BH34" s="8"/>
      <c r="BI34" s="8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</row>
    <row r="35" spans="3:83" x14ac:dyDescent="0.25">
      <c r="C35" s="4">
        <f>'Market Cap % GDP'!C14</f>
        <v>98.9</v>
      </c>
      <c r="D35">
        <f>'Turnover % GDP'!C14</f>
        <v>63.4</v>
      </c>
      <c r="E35">
        <f>'Listed Co.s'!C14</f>
        <v>1334</v>
      </c>
      <c r="F35">
        <f>AS!C14</f>
        <v>1</v>
      </c>
      <c r="G35" s="9">
        <f>TSA!C14</f>
        <v>11</v>
      </c>
      <c r="J35" s="4"/>
      <c r="K35" s="8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BH35" s="8"/>
      <c r="BI35" s="8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</row>
    <row r="36" spans="3:83" x14ac:dyDescent="0.25">
      <c r="C36" s="4">
        <f>'Market Cap % GDP'!C15</f>
        <v>95.9</v>
      </c>
      <c r="D36">
        <f>'Turnover % GDP'!C15</f>
        <v>74.599999999999994</v>
      </c>
      <c r="E36">
        <f>'Listed Co.s'!C15</f>
        <v>1355</v>
      </c>
      <c r="F36">
        <f>AS!C15</f>
        <v>1</v>
      </c>
      <c r="G36" s="9">
        <f>TSA!C15</f>
        <v>12</v>
      </c>
      <c r="J36" s="4"/>
      <c r="K36" s="8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BH36" s="8"/>
      <c r="BI36" s="8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</row>
    <row r="37" spans="3:83" x14ac:dyDescent="0.25">
      <c r="C37" s="4">
        <f>'Market Cap % GDP'!C16</f>
        <v>125.5</v>
      </c>
      <c r="D37">
        <f>'Turnover % GDP'!C16</f>
        <v>79.3</v>
      </c>
      <c r="E37">
        <f>'Listed Co.s'!C16</f>
        <v>1405</v>
      </c>
      <c r="F37">
        <f>AS!C16</f>
        <v>1</v>
      </c>
      <c r="G37" s="9">
        <f>TSA!C16</f>
        <v>13</v>
      </c>
      <c r="J37" s="4"/>
      <c r="K37" s="8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BH37" s="8"/>
      <c r="BI37" s="8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</row>
    <row r="38" spans="3:83" x14ac:dyDescent="0.25">
      <c r="C38" s="4">
        <f>'Market Cap % GDP'!C17</f>
        <v>127</v>
      </c>
      <c r="D38">
        <f>'Turnover % GDP'!C17</f>
        <v>84.1</v>
      </c>
      <c r="E38">
        <f>'Listed Co.s'!C17</f>
        <v>1515</v>
      </c>
      <c r="F38">
        <f>AS!C17</f>
        <v>1</v>
      </c>
      <c r="G38" s="9">
        <f>TSA!C17</f>
        <v>14</v>
      </c>
      <c r="J38" s="4"/>
      <c r="K38" s="8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BH38" s="8"/>
      <c r="BI38" s="8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</row>
    <row r="39" spans="3:83" x14ac:dyDescent="0.25">
      <c r="C39" s="4">
        <f>'Market Cap % GDP'!C18</f>
        <v>116.1</v>
      </c>
      <c r="D39">
        <f>'Turnover % GDP'!C18</f>
        <v>89</v>
      </c>
      <c r="E39">
        <f>'Listed Co.s'!C18</f>
        <v>1643</v>
      </c>
      <c r="F39">
        <f>AS!C18</f>
        <v>1</v>
      </c>
      <c r="G39" s="9">
        <f>TSA!C18</f>
        <v>15</v>
      </c>
      <c r="J39" s="4"/>
      <c r="K39" s="8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BH39" s="8"/>
      <c r="BI39" s="8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</row>
    <row r="40" spans="3:83" x14ac:dyDescent="0.25">
      <c r="C40" s="4">
        <f>'Market Cap % GDP'!C19</f>
        <v>147.1</v>
      </c>
      <c r="D40">
        <f>'Turnover % GDP'!C19</f>
        <v>110.9</v>
      </c>
      <c r="E40">
        <f>'Listed Co.s'!C19</f>
        <v>1751</v>
      </c>
      <c r="F40">
        <f>AS!C19</f>
        <v>1</v>
      </c>
      <c r="G40" s="9">
        <f>TSA!C19</f>
        <v>16</v>
      </c>
      <c r="J40" s="4"/>
      <c r="K40" s="8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BH40" s="8"/>
      <c r="BI40" s="8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</row>
    <row r="41" spans="3:83" x14ac:dyDescent="0.25">
      <c r="C41" s="4">
        <f>'Market Cap % GDP'!C20</f>
        <v>152.69999999999999</v>
      </c>
      <c r="D41">
        <f>'Turnover % GDP'!C20</f>
        <v>155.6</v>
      </c>
      <c r="E41">
        <f>'Listed Co.s'!C20</f>
        <v>1913</v>
      </c>
      <c r="F41">
        <f>AS!C20</f>
        <v>1</v>
      </c>
      <c r="G41" s="9">
        <f>TSA!C20</f>
        <v>17</v>
      </c>
      <c r="J41" s="4"/>
      <c r="K41" s="8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BH41" s="8"/>
      <c r="BI41" s="8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</row>
    <row r="42" spans="3:83" x14ac:dyDescent="0.25">
      <c r="C42" s="4">
        <f>'Market Cap % GDP'!C21</f>
        <v>64.2</v>
      </c>
      <c r="D42">
        <f>'Turnover % GDP'!C21</f>
        <v>96.7</v>
      </c>
      <c r="E42">
        <f>'Listed Co.s'!C21</f>
        <v>1924</v>
      </c>
      <c r="F42">
        <f>AS!C21</f>
        <v>1</v>
      </c>
      <c r="G42" s="9">
        <f>TSA!C21</f>
        <v>18</v>
      </c>
      <c r="J42" s="4"/>
      <c r="K42" s="8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BH42" s="8"/>
      <c r="BI42" s="8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</row>
    <row r="43" spans="3:83" x14ac:dyDescent="0.25">
      <c r="C43" s="4">
        <f>'Market Cap % GDP'!C22</f>
        <v>136.5</v>
      </c>
      <c r="D43">
        <f>'Turnover % GDP'!C22</f>
        <v>82.6</v>
      </c>
      <c r="E43">
        <f>'Listed Co.s'!C22</f>
        <v>1882</v>
      </c>
      <c r="F43">
        <f>AS!C22</f>
        <v>1</v>
      </c>
      <c r="G43" s="9">
        <f>TSA!C22</f>
        <v>19</v>
      </c>
      <c r="J43" s="4"/>
      <c r="K43" s="8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BH43" s="8"/>
      <c r="BI43" s="8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</row>
    <row r="44" spans="3:83" x14ac:dyDescent="0.25">
      <c r="C44" s="4">
        <f>'Market Cap % GDP'!C23</f>
        <v>127.7</v>
      </c>
      <c r="D44">
        <f>'Turnover % GDP'!C23</f>
        <v>107.3</v>
      </c>
      <c r="E44">
        <f>'Listed Co.s'!C23</f>
        <v>1913</v>
      </c>
      <c r="F44">
        <f>AS!C23</f>
        <v>1</v>
      </c>
      <c r="G44" s="9">
        <f>TSA!C23</f>
        <v>20</v>
      </c>
      <c r="J44" s="4"/>
      <c r="K44" s="8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BH44" s="8"/>
      <c r="BI44" s="8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</row>
    <row r="45" spans="3:83" x14ac:dyDescent="0.25">
      <c r="C45" s="4">
        <f>'Market Cap % GDP'!C24</f>
        <v>86.9</v>
      </c>
      <c r="D45">
        <f>'Turnover % GDP'!C24</f>
        <v>90.4</v>
      </c>
      <c r="E45">
        <f>'Listed Co.s'!C24</f>
        <v>1922</v>
      </c>
      <c r="F45">
        <f>AS!C24</f>
        <v>1</v>
      </c>
      <c r="G45" s="9">
        <f>TSA!C24</f>
        <v>21</v>
      </c>
      <c r="J45" s="4"/>
      <c r="K45" s="8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BH45" s="8"/>
      <c r="BI45" s="8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</row>
    <row r="46" spans="3:83" x14ac:dyDescent="0.25">
      <c r="C46" s="4">
        <f>'Market Cap % GDP'!D3</f>
        <v>32.200000000000003</v>
      </c>
      <c r="D46">
        <f>'Turnover % GDP'!D3</f>
        <v>3.2</v>
      </c>
      <c r="E46">
        <f>'Listed Co.s'!D3</f>
        <v>182</v>
      </c>
      <c r="F46">
        <f>AS!D3</f>
        <v>0</v>
      </c>
      <c r="G46" s="9">
        <f>TSA!D3</f>
        <v>0</v>
      </c>
      <c r="J46" s="4"/>
      <c r="K46" s="8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BH46" s="8"/>
      <c r="BI46" s="8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</row>
    <row r="47" spans="3:83" x14ac:dyDescent="0.25">
      <c r="C47" s="4">
        <f>'Market Cap % GDP'!D4</f>
        <v>34.299999999999997</v>
      </c>
      <c r="D47">
        <f>'Turnover % GDP'!D4</f>
        <v>3</v>
      </c>
      <c r="E47">
        <f>'Listed Co.s'!D4</f>
        <v>183</v>
      </c>
      <c r="F47">
        <f>AS!D4</f>
        <v>0</v>
      </c>
      <c r="G47" s="9">
        <f>TSA!D4</f>
        <v>0</v>
      </c>
      <c r="J47" s="4"/>
      <c r="K47" s="8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BH47" s="8"/>
      <c r="BI47" s="8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</row>
    <row r="48" spans="3:83" x14ac:dyDescent="0.25">
      <c r="C48" s="4">
        <f>'Market Cap % GDP'!D5</f>
        <v>27.7</v>
      </c>
      <c r="D48">
        <f>'Turnover % GDP'!D5</f>
        <v>3.5</v>
      </c>
      <c r="E48">
        <f>'Listed Co.s'!D5</f>
        <v>171</v>
      </c>
      <c r="F48">
        <f>AS!D5</f>
        <v>0</v>
      </c>
      <c r="G48" s="9">
        <f>TSA!D5</f>
        <v>0</v>
      </c>
      <c r="J48" s="4"/>
      <c r="K48" s="8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BH48" s="8"/>
      <c r="BI48" s="8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</row>
    <row r="49" spans="3:83" x14ac:dyDescent="0.25">
      <c r="C49" s="4">
        <f>'Market Cap % GDP'!D6</f>
        <v>35.200000000000003</v>
      </c>
      <c r="D49">
        <f>'Turnover % GDP'!D6</f>
        <v>5</v>
      </c>
      <c r="E49">
        <f>'Listed Co.s'!D6</f>
        <v>165</v>
      </c>
      <c r="F49">
        <f>AS!D6</f>
        <v>0</v>
      </c>
      <c r="G49" s="9">
        <f>TSA!D6</f>
        <v>0</v>
      </c>
      <c r="J49" s="4"/>
      <c r="K49" s="8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BH49" s="8"/>
      <c r="BI49" s="8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</row>
    <row r="50" spans="3:83" x14ac:dyDescent="0.25">
      <c r="C50" s="4">
        <f>'Market Cap % GDP'!D7</f>
        <v>34.799999999999997</v>
      </c>
      <c r="D50">
        <f>'Turnover % GDP'!D7</f>
        <v>5.3</v>
      </c>
      <c r="E50">
        <f>'Listed Co.s'!D7</f>
        <v>155</v>
      </c>
      <c r="F50">
        <f>AS!D7</f>
        <v>0</v>
      </c>
      <c r="G50" s="9">
        <f>TSA!D7</f>
        <v>0</v>
      </c>
      <c r="J50" s="4"/>
      <c r="K50" s="8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BH50" s="8"/>
      <c r="BI50" s="8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</row>
    <row r="51" spans="3:83" x14ac:dyDescent="0.25">
      <c r="C51" s="4">
        <f>'Market Cap % GDP'!D8</f>
        <v>36.9</v>
      </c>
      <c r="D51">
        <f>'Turnover % GDP'!D8</f>
        <v>5.4</v>
      </c>
      <c r="E51">
        <f>'Listed Co.s'!D8</f>
        <v>143</v>
      </c>
      <c r="F51">
        <f>AS!D8</f>
        <v>0</v>
      </c>
      <c r="G51" s="9">
        <f>TSA!D8</f>
        <v>0</v>
      </c>
      <c r="J51" s="4"/>
      <c r="K51" s="8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BH51" s="8"/>
      <c r="BI51" s="8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</row>
    <row r="52" spans="3:83" x14ac:dyDescent="0.25">
      <c r="C52" s="4">
        <f>'Market Cap % GDP'!D9</f>
        <v>43.4</v>
      </c>
      <c r="D52">
        <f>'Turnover % GDP'!D9</f>
        <v>9.5</v>
      </c>
      <c r="E52">
        <f>'Listed Co.s'!D9</f>
        <v>139</v>
      </c>
      <c r="F52">
        <f>AS!D9</f>
        <v>0</v>
      </c>
      <c r="G52" s="9">
        <f>TSA!D9</f>
        <v>0</v>
      </c>
      <c r="J52" s="4"/>
      <c r="K52" s="8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BH52" s="8"/>
      <c r="BI52" s="8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</row>
    <row r="53" spans="3:83" x14ac:dyDescent="0.25">
      <c r="C53" s="4">
        <f>'Market Cap % GDP'!D10</f>
        <v>54.8</v>
      </c>
      <c r="D53">
        <f>'Turnover % GDP'!D10</f>
        <v>11.9</v>
      </c>
      <c r="E53">
        <f>'Listed Co.s'!D10</f>
        <v>141</v>
      </c>
      <c r="F53">
        <f>AS!D10</f>
        <v>0</v>
      </c>
      <c r="G53" s="9">
        <f>TSA!D10</f>
        <v>0</v>
      </c>
      <c r="J53" s="4"/>
      <c r="K53" s="8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BH53" s="8"/>
      <c r="BI53" s="8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</row>
    <row r="54" spans="3:83" x14ac:dyDescent="0.25">
      <c r="C54" s="4">
        <f>'Market Cap % GDP'!D11</f>
        <v>96.1</v>
      </c>
      <c r="D54">
        <f>'Turnover % GDP'!D11</f>
        <v>21.7</v>
      </c>
      <c r="E54">
        <f>'Listed Co.s'!D11</f>
        <v>169</v>
      </c>
      <c r="F54">
        <f>AS!D11</f>
        <v>0</v>
      </c>
      <c r="G54" s="9">
        <f>TSA!D11</f>
        <v>0</v>
      </c>
      <c r="J54" s="4"/>
      <c r="K54" s="8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BH54" s="8"/>
      <c r="BI54" s="8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</row>
    <row r="55" spans="3:83" x14ac:dyDescent="0.25">
      <c r="C55" s="4">
        <f>'Market Cap % GDP'!D12</f>
        <v>72.7</v>
      </c>
      <c r="D55">
        <f>'Turnover % GDP'!D12</f>
        <v>23.2</v>
      </c>
      <c r="E55">
        <f>'Listed Co.s'!D12</f>
        <v>172</v>
      </c>
      <c r="F55">
        <f>AS!D12</f>
        <v>1</v>
      </c>
      <c r="G55" s="9">
        <f>TSA!D12</f>
        <v>1</v>
      </c>
    </row>
    <row r="56" spans="3:83" x14ac:dyDescent="0.25">
      <c r="C56" s="4">
        <f>'Market Cap % GDP'!D13</f>
        <v>78.400000000000006</v>
      </c>
      <c r="D56">
        <f>'Turnover % GDP'!D13</f>
        <v>16.3</v>
      </c>
      <c r="E56">
        <f>'Listed Co.s'!D13</f>
        <v>174</v>
      </c>
      <c r="F56">
        <f>AS!D13</f>
        <v>1</v>
      </c>
      <c r="G56" s="9">
        <f>TSA!D13</f>
        <v>2</v>
      </c>
    </row>
    <row r="57" spans="3:83" x14ac:dyDescent="0.25">
      <c r="C57" s="4">
        <f>'Market Cap % GDP'!D14</f>
        <v>71.3</v>
      </c>
      <c r="D57">
        <f>'Turnover % GDP'!D14</f>
        <v>17.7</v>
      </c>
      <c r="E57">
        <f>'Listed Co.s'!D14</f>
        <v>156</v>
      </c>
      <c r="F57">
        <f>AS!D14</f>
        <v>1</v>
      </c>
      <c r="G57" s="9">
        <f>TSA!D14</f>
        <v>3</v>
      </c>
    </row>
    <row r="58" spans="3:83" x14ac:dyDescent="0.25">
      <c r="C58" s="4">
        <f>'Market Cap % GDP'!D15</f>
        <v>50.5</v>
      </c>
      <c r="D58">
        <f>'Turnover % GDP'!D15</f>
        <v>13.4</v>
      </c>
      <c r="E58">
        <f>'Listed Co.s'!D15</f>
        <v>143</v>
      </c>
      <c r="F58">
        <f>AS!D15</f>
        <v>1</v>
      </c>
      <c r="G58" s="9">
        <f>TSA!D15</f>
        <v>4</v>
      </c>
    </row>
    <row r="59" spans="3:83" x14ac:dyDescent="0.25">
      <c r="C59" s="4">
        <f>'Market Cap % GDP'!D16</f>
        <v>55.7</v>
      </c>
      <c r="D59">
        <f>'Turnover % GDP'!D16</f>
        <v>13.7</v>
      </c>
      <c r="E59">
        <f>'Listed Co.s'!D16</f>
        <v>250</v>
      </c>
      <c r="F59">
        <f>AS!D16</f>
        <v>1</v>
      </c>
      <c r="G59" s="9">
        <f>TSA!D16</f>
        <v>5</v>
      </c>
    </row>
    <row r="60" spans="3:83" x14ac:dyDescent="0.25">
      <c r="C60" s="4">
        <f>'Market Cap % GDP'!D17</f>
        <v>75.5</v>
      </c>
      <c r="D60">
        <f>'Turnover % GDP'!D17</f>
        <v>22.1</v>
      </c>
      <c r="E60">
        <f>'Listed Co.s'!D17</f>
        <v>235</v>
      </c>
      <c r="F60">
        <f>AS!D17</f>
        <v>1</v>
      </c>
      <c r="G60" s="9">
        <f>TSA!D17</f>
        <v>6</v>
      </c>
    </row>
    <row r="61" spans="3:83" x14ac:dyDescent="0.25">
      <c r="C61" s="4">
        <f>'Market Cap % GDP'!D18</f>
        <v>76.5</v>
      </c>
      <c r="D61">
        <f>'Turnover % GDP'!D18</f>
        <v>33.299999999999997</v>
      </c>
      <c r="E61">
        <f>'Listed Co.s'!D18</f>
        <v>222</v>
      </c>
      <c r="F61">
        <f>AS!D18</f>
        <v>1</v>
      </c>
      <c r="G61" s="9">
        <f>TSA!D18</f>
        <v>7</v>
      </c>
    </row>
    <row r="62" spans="3:83" x14ac:dyDescent="0.25">
      <c r="C62" s="4">
        <f>'Market Cap % GDP'!D19</f>
        <v>99.1</v>
      </c>
      <c r="D62">
        <f>'Turnover % GDP'!D19</f>
        <v>41.5</v>
      </c>
      <c r="E62">
        <f>'Listed Co.s'!D19</f>
        <v>153</v>
      </c>
      <c r="F62">
        <f>AS!D19</f>
        <v>1</v>
      </c>
      <c r="G62" s="9">
        <f>TSA!D19</f>
        <v>8</v>
      </c>
    </row>
    <row r="63" spans="3:83" x14ac:dyDescent="0.25">
      <c r="C63" s="4">
        <f>'Market Cap % GDP'!D20</f>
        <v>84.1</v>
      </c>
      <c r="D63">
        <f>'Turnover % GDP'!D20</f>
        <v>55.6</v>
      </c>
      <c r="E63">
        <f>'Listed Co.s'!D20</f>
        <v>163</v>
      </c>
      <c r="F63">
        <f>AS!D20</f>
        <v>1</v>
      </c>
      <c r="G63" s="9">
        <f>TSA!D20</f>
        <v>9</v>
      </c>
    </row>
    <row r="64" spans="3:83" x14ac:dyDescent="0.25">
      <c r="C64" s="4">
        <f>'Market Cap % GDP'!D21</f>
        <v>33</v>
      </c>
      <c r="D64">
        <f>'Turnover % GDP'!D21</f>
        <v>41.7</v>
      </c>
      <c r="E64">
        <f>'Listed Co.s'!D21</f>
        <v>167</v>
      </c>
      <c r="F64">
        <f>AS!D21</f>
        <v>1</v>
      </c>
      <c r="G64" s="9">
        <f>TSA!D21</f>
        <v>10</v>
      </c>
    </row>
    <row r="65" spans="3:7" x14ac:dyDescent="0.25">
      <c r="C65" s="4">
        <f>'Market Cap % GDP'!D22</f>
        <v>55.2</v>
      </c>
      <c r="D65">
        <f>'Turnover % GDP'!D22</f>
        <v>27</v>
      </c>
      <c r="E65">
        <f>'Listed Co.s'!D22</f>
        <v>166</v>
      </c>
      <c r="F65">
        <f>AS!D22</f>
        <v>1</v>
      </c>
      <c r="G65" s="9">
        <f>TSA!D22</f>
        <v>11</v>
      </c>
    </row>
    <row r="66" spans="3:7" x14ac:dyDescent="0.25">
      <c r="C66" s="4">
        <f>'Market Cap % GDP'!D23</f>
        <v>57.5</v>
      </c>
      <c r="D66">
        <f>'Turnover % GDP'!D23</f>
        <v>23.8</v>
      </c>
      <c r="E66">
        <f>'Listed Co.s'!D23</f>
        <v>161</v>
      </c>
      <c r="F66">
        <f>AS!D23</f>
        <v>1</v>
      </c>
      <c r="G66" s="9">
        <f>TSA!D23</f>
        <v>12</v>
      </c>
    </row>
    <row r="67" spans="3:7" x14ac:dyDescent="0.25">
      <c r="C67" s="4">
        <f>'Market Cap % GDP'!D24</f>
        <v>44.8</v>
      </c>
      <c r="D67">
        <f>'Turnover % GDP'!D24</f>
        <v>20.9</v>
      </c>
      <c r="E67">
        <f>'Listed Co.s'!D24</f>
        <v>158</v>
      </c>
      <c r="F67">
        <f>AS!D24</f>
        <v>1</v>
      </c>
      <c r="G67" s="9">
        <f>TSA!D24</f>
        <v>13</v>
      </c>
    </row>
    <row r="68" spans="3:7" x14ac:dyDescent="0.25">
      <c r="C68" s="4">
        <f>'Market Cap % GDP'!E3</f>
        <v>0</v>
      </c>
      <c r="D68">
        <f>'Turnover % GDP'!E3</f>
        <v>0</v>
      </c>
      <c r="E68">
        <f>'Listed Co.s'!E3</f>
        <v>0</v>
      </c>
      <c r="F68">
        <f>AS!E3</f>
        <v>0</v>
      </c>
      <c r="G68" s="9">
        <f>TSA!E3</f>
        <v>0</v>
      </c>
    </row>
    <row r="69" spans="3:7" x14ac:dyDescent="0.25">
      <c r="C69" s="4">
        <f>'Market Cap % GDP'!E4</f>
        <v>6.6</v>
      </c>
      <c r="D69">
        <f>'Turnover % GDP'!E4</f>
        <v>0.2</v>
      </c>
      <c r="E69">
        <f>'Listed Co.s'!E4</f>
        <v>9</v>
      </c>
      <c r="F69">
        <f>AS!E4</f>
        <v>0</v>
      </c>
      <c r="G69" s="9">
        <f>TSA!E4</f>
        <v>0</v>
      </c>
    </row>
    <row r="70" spans="3:7" x14ac:dyDescent="0.25">
      <c r="C70" s="4">
        <f>'Market Cap % GDP'!E5</f>
        <v>7.1</v>
      </c>
      <c r="D70">
        <f>'Turnover % GDP'!E5</f>
        <v>0.4</v>
      </c>
      <c r="E70">
        <f>'Listed Co.s'!E5</f>
        <v>11</v>
      </c>
      <c r="F70">
        <f>AS!E5</f>
        <v>0</v>
      </c>
      <c r="G70" s="9">
        <f>TSA!E5</f>
        <v>0</v>
      </c>
    </row>
    <row r="71" spans="3:7" x14ac:dyDescent="0.25">
      <c r="C71" s="4">
        <f>'Market Cap % GDP'!E6</f>
        <v>6.3</v>
      </c>
      <c r="D71">
        <f>'Turnover % GDP'!E6</f>
        <v>0.5</v>
      </c>
      <c r="E71">
        <f>'Listed Co.s'!E6</f>
        <v>11</v>
      </c>
      <c r="F71">
        <f>AS!E6</f>
        <v>0</v>
      </c>
      <c r="G71" s="9">
        <f>TSA!E6</f>
        <v>0</v>
      </c>
    </row>
    <row r="72" spans="3:7" x14ac:dyDescent="0.25">
      <c r="C72" s="4">
        <f>'Market Cap % GDP'!E7</f>
        <v>8.6999999999999993</v>
      </c>
      <c r="D72">
        <f>'Turnover % GDP'!E7</f>
        <v>0.7</v>
      </c>
      <c r="E72">
        <f>'Listed Co.s'!E7</f>
        <v>11</v>
      </c>
      <c r="F72">
        <f>AS!E7</f>
        <v>0</v>
      </c>
      <c r="G72" s="9">
        <f>TSA!E7</f>
        <v>0</v>
      </c>
    </row>
    <row r="73" spans="3:7" x14ac:dyDescent="0.25">
      <c r="C73" s="4">
        <f>'Market Cap % GDP'!E8</f>
        <v>8.3000000000000007</v>
      </c>
      <c r="D73">
        <f>'Turnover % GDP'!E8</f>
        <v>0.8</v>
      </c>
      <c r="E73">
        <f>'Listed Co.s'!E8</f>
        <v>12</v>
      </c>
      <c r="F73">
        <f>AS!E8</f>
        <v>0</v>
      </c>
      <c r="G73" s="9">
        <f>TSA!E8</f>
        <v>0</v>
      </c>
    </row>
    <row r="74" spans="3:7" x14ac:dyDescent="0.25">
      <c r="C74" s="4">
        <f>'Market Cap % GDP'!E9</f>
        <v>6.8</v>
      </c>
      <c r="D74">
        <f>'Turnover % GDP'!E9</f>
        <v>0.6</v>
      </c>
      <c r="E74">
        <f>'Listed Co.s'!E9</f>
        <v>12</v>
      </c>
      <c r="F74">
        <f>AS!E9</f>
        <v>0</v>
      </c>
      <c r="G74" s="9">
        <f>TSA!E9</f>
        <v>0</v>
      </c>
    </row>
    <row r="75" spans="3:7" x14ac:dyDescent="0.25">
      <c r="C75" s="4">
        <f>'Market Cap % GDP'!E10</f>
        <v>11.9</v>
      </c>
      <c r="D75">
        <f>'Turnover % GDP'!E10</f>
        <v>1.1000000000000001</v>
      </c>
      <c r="E75">
        <f>'Listed Co.s'!E10</f>
        <v>12</v>
      </c>
      <c r="F75">
        <f>AS!E10</f>
        <v>0</v>
      </c>
      <c r="G75" s="9">
        <f>TSA!E10</f>
        <v>0</v>
      </c>
    </row>
    <row r="76" spans="3:7" x14ac:dyDescent="0.25">
      <c r="C76" s="4">
        <f>'Market Cap % GDP'!E11</f>
        <v>13.9</v>
      </c>
      <c r="D76">
        <f>'Turnover % GDP'!E11</f>
        <v>1.3</v>
      </c>
      <c r="E76">
        <f>'Listed Co.s'!E11</f>
        <v>14</v>
      </c>
      <c r="F76">
        <f>AS!E11</f>
        <v>0</v>
      </c>
      <c r="G76" s="9">
        <f>TSA!E11</f>
        <v>0</v>
      </c>
    </row>
    <row r="77" spans="3:7" x14ac:dyDescent="0.25">
      <c r="C77" s="4">
        <f>'Market Cap % GDP'!E12</f>
        <v>17.899999999999999</v>
      </c>
      <c r="D77">
        <f>'Turnover % GDP'!E12</f>
        <v>0.6</v>
      </c>
      <c r="E77">
        <f>'Listed Co.s'!E12</f>
        <v>15</v>
      </c>
      <c r="F77">
        <f>AS!E12</f>
        <v>0</v>
      </c>
      <c r="G77" s="9">
        <f>TSA!E12</f>
        <v>0</v>
      </c>
    </row>
    <row r="78" spans="3:7" x14ac:dyDescent="0.25">
      <c r="C78" s="4">
        <f>'Market Cap % GDP'!E13</f>
        <v>17.399999999999999</v>
      </c>
      <c r="D78">
        <f>'Turnover % GDP'!E13</f>
        <v>0.8</v>
      </c>
      <c r="E78">
        <f>'Listed Co.s'!E13</f>
        <v>16</v>
      </c>
      <c r="F78">
        <f>AS!E13</f>
        <v>0</v>
      </c>
      <c r="G78" s="9">
        <f>TSA!E13</f>
        <v>0</v>
      </c>
    </row>
    <row r="79" spans="3:7" x14ac:dyDescent="0.25">
      <c r="C79" s="4">
        <f>'Market Cap % GDP'!E14</f>
        <v>21</v>
      </c>
      <c r="D79">
        <f>'Turnover % GDP'!E14</f>
        <v>1.1000000000000001</v>
      </c>
      <c r="E79">
        <f>'Listed Co.s'!E14</f>
        <v>16</v>
      </c>
      <c r="F79">
        <f>AS!E14</f>
        <v>0</v>
      </c>
      <c r="G79" s="9">
        <f>TSA!E14</f>
        <v>0</v>
      </c>
    </row>
    <row r="80" spans="3:7" x14ac:dyDescent="0.25">
      <c r="C80" s="4">
        <f>'Market Cap % GDP'!E15</f>
        <v>28.3</v>
      </c>
      <c r="D80">
        <f>'Turnover % GDP'!E15</f>
        <v>0.9</v>
      </c>
      <c r="E80">
        <f>'Listed Co.s'!E15</f>
        <v>18</v>
      </c>
      <c r="F80">
        <f>AS!E15</f>
        <v>0</v>
      </c>
      <c r="G80" s="9">
        <f>TSA!E15</f>
        <v>0</v>
      </c>
    </row>
    <row r="81" spans="3:7" x14ac:dyDescent="0.25">
      <c r="C81" s="4">
        <f>'Market Cap % GDP'!E16</f>
        <v>26.3</v>
      </c>
      <c r="D81">
        <f>'Turnover % GDP'!E16</f>
        <v>1.1000000000000001</v>
      </c>
      <c r="E81">
        <f>'Listed Co.s'!E16</f>
        <v>19</v>
      </c>
      <c r="F81">
        <f>AS!E16</f>
        <v>0</v>
      </c>
      <c r="G81" s="9">
        <f>TSA!E16</f>
        <v>0</v>
      </c>
    </row>
    <row r="82" spans="3:7" x14ac:dyDescent="0.25">
      <c r="C82" s="4">
        <f>'Market Cap % GDP'!E17</f>
        <v>25.4</v>
      </c>
      <c r="D82">
        <f>'Turnover % GDP'!E17</f>
        <v>0.5</v>
      </c>
      <c r="E82">
        <f>'Listed Co.s'!E17</f>
        <v>18</v>
      </c>
      <c r="F82">
        <f>AS!E17</f>
        <v>0</v>
      </c>
      <c r="G82" s="9">
        <f>TSA!E17</f>
        <v>0</v>
      </c>
    </row>
    <row r="83" spans="3:7" x14ac:dyDescent="0.25">
      <c r="C83" s="4">
        <f>'Market Cap % GDP'!E18</f>
        <v>23.8</v>
      </c>
      <c r="D83">
        <f>'Turnover % GDP'!E18</f>
        <v>0.4</v>
      </c>
      <c r="E83">
        <f>'Listed Co.s'!E18</f>
        <v>18</v>
      </c>
      <c r="F83">
        <f>AS!E18</f>
        <v>0</v>
      </c>
      <c r="G83" s="9">
        <f>TSA!E18</f>
        <v>0</v>
      </c>
    </row>
    <row r="84" spans="3:7" x14ac:dyDescent="0.25">
      <c r="C84" s="4">
        <f>'Market Cap % GDP'!E19</f>
        <v>35.1</v>
      </c>
      <c r="D84">
        <f>'Turnover % GDP'!E19</f>
        <v>0.6</v>
      </c>
      <c r="E84">
        <f>'Listed Co.s'!E19</f>
        <v>18</v>
      </c>
      <c r="F84">
        <f>AS!E19</f>
        <v>0</v>
      </c>
      <c r="G84" s="9">
        <f>TSA!E19</f>
        <v>0</v>
      </c>
    </row>
    <row r="85" spans="3:7" x14ac:dyDescent="0.25">
      <c r="C85" s="4">
        <f>'Market Cap % GDP'!E20</f>
        <v>47.6</v>
      </c>
      <c r="D85">
        <f>'Turnover % GDP'!E20</f>
        <v>0.9</v>
      </c>
      <c r="E85">
        <f>'Listed Co.s'!E20</f>
        <v>18</v>
      </c>
      <c r="F85">
        <f>AS!E20</f>
        <v>0</v>
      </c>
      <c r="G85" s="9">
        <f>TSA!E20</f>
        <v>0</v>
      </c>
    </row>
    <row r="86" spans="3:7" x14ac:dyDescent="0.25">
      <c r="C86" s="4">
        <f>'Market Cap % GDP'!E21</f>
        <v>26.4</v>
      </c>
      <c r="D86">
        <f>'Turnover % GDP'!E21</f>
        <v>1.1000000000000001</v>
      </c>
      <c r="E86">
        <f>'Listed Co.s'!E21</f>
        <v>20</v>
      </c>
      <c r="F86">
        <f>AS!E21</f>
        <v>0</v>
      </c>
      <c r="G86" s="9">
        <f>TSA!E21</f>
        <v>0</v>
      </c>
    </row>
    <row r="87" spans="3:7" x14ac:dyDescent="0.25">
      <c r="C87" s="4">
        <f>'Market Cap % GDP'!E22</f>
        <v>37.1</v>
      </c>
      <c r="D87">
        <f>'Turnover % GDP'!E22</f>
        <v>0.9</v>
      </c>
      <c r="E87">
        <f>'Listed Co.s'!E22</f>
        <v>20</v>
      </c>
      <c r="F87">
        <f>AS!E22</f>
        <v>0</v>
      </c>
      <c r="G87" s="9">
        <f>TSA!E22</f>
        <v>0</v>
      </c>
    </row>
    <row r="88" spans="3:7" x14ac:dyDescent="0.25">
      <c r="C88" s="4">
        <f>'Market Cap % GDP'!E23</f>
        <v>27.3</v>
      </c>
      <c r="D88">
        <f>'Turnover % GDP'!E23</f>
        <v>0.9</v>
      </c>
      <c r="E88">
        <f>'Listed Co.s'!E23</f>
        <v>21</v>
      </c>
      <c r="F88">
        <f>AS!E23</f>
        <v>0</v>
      </c>
      <c r="G88" s="9">
        <f>TSA!E23</f>
        <v>0</v>
      </c>
    </row>
    <row r="89" spans="3:7" x14ac:dyDescent="0.25">
      <c r="C89" s="4">
        <f>'Market Cap % GDP'!E24</f>
        <v>23.7</v>
      </c>
      <c r="D89">
        <f>'Turnover % GDP'!E24</f>
        <v>0.8</v>
      </c>
      <c r="E89">
        <f>'Listed Co.s'!E24</f>
        <v>23</v>
      </c>
      <c r="F89">
        <f>AS!E24</f>
        <v>0</v>
      </c>
      <c r="G89" s="9">
        <f>TSA!E24</f>
        <v>0</v>
      </c>
    </row>
    <row r="90" spans="3:7" x14ac:dyDescent="0.25">
      <c r="C90" s="4">
        <f>'Market Cap % GDP'!F3</f>
        <v>1.1000000000000001</v>
      </c>
      <c r="D90">
        <f>'Turnover % GDP'!F3</f>
        <v>0</v>
      </c>
      <c r="E90">
        <f>'Listed Co.s'!F3</f>
        <v>134</v>
      </c>
      <c r="F90">
        <f>AS!F3</f>
        <v>0</v>
      </c>
      <c r="G90" s="9">
        <f>TSA!F3</f>
        <v>0</v>
      </c>
    </row>
    <row r="91" spans="3:7" x14ac:dyDescent="0.25">
      <c r="C91" s="4">
        <f>'Market Cap % GDP'!F4</f>
        <v>0.9</v>
      </c>
      <c r="D91">
        <f>'Turnover % GDP'!F4</f>
        <v>0</v>
      </c>
      <c r="E91">
        <f>'Listed Co.s'!F4</f>
        <v>138</v>
      </c>
      <c r="F91">
        <f>AS!F4</f>
        <v>0</v>
      </c>
      <c r="G91" s="9">
        <f>TSA!F4</f>
        <v>0</v>
      </c>
    </row>
    <row r="92" spans="3:7" x14ac:dyDescent="0.25">
      <c r="C92" s="4">
        <f>'Market Cap % GDP'!F5</f>
        <v>1</v>
      </c>
      <c r="D92">
        <f>'Turnover % GDP'!F5</f>
        <v>0</v>
      </c>
      <c r="E92">
        <f>'Listed Co.s'!F5</f>
        <v>145</v>
      </c>
      <c r="F92">
        <f>AS!F5</f>
        <v>0</v>
      </c>
      <c r="G92" s="9">
        <f>TSA!F5</f>
        <v>0</v>
      </c>
    </row>
    <row r="93" spans="3:7" x14ac:dyDescent="0.25">
      <c r="C93" s="4">
        <f>'Market Cap % GDP'!F6</f>
        <v>1.4</v>
      </c>
      <c r="D93">
        <f>'Turnover % GDP'!F6</f>
        <v>0</v>
      </c>
      <c r="E93">
        <f>'Listed Co.s'!F6</f>
        <v>153</v>
      </c>
      <c r="F93">
        <f>AS!F6</f>
        <v>0</v>
      </c>
      <c r="G93" s="9">
        <f>TSA!F6</f>
        <v>0</v>
      </c>
    </row>
    <row r="94" spans="3:7" x14ac:dyDescent="0.25">
      <c r="C94" s="4">
        <f>'Market Cap % GDP'!F7</f>
        <v>3.1</v>
      </c>
      <c r="D94">
        <f>'Turnover % GDP'!F7</f>
        <v>0.3</v>
      </c>
      <c r="E94">
        <f>'Listed Co.s'!F7</f>
        <v>170</v>
      </c>
      <c r="F94">
        <f>AS!F7</f>
        <v>0</v>
      </c>
      <c r="G94" s="9">
        <f>TSA!F7</f>
        <v>0</v>
      </c>
    </row>
    <row r="95" spans="3:7" x14ac:dyDescent="0.25">
      <c r="C95" s="4">
        <f>'Market Cap % GDP'!F8</f>
        <v>3.5</v>
      </c>
      <c r="D95">
        <f>'Turnover % GDP'!F8</f>
        <v>0.4</v>
      </c>
      <c r="E95">
        <f>'Listed Co.s'!F8</f>
        <v>183</v>
      </c>
      <c r="F95">
        <f>AS!F8</f>
        <v>0</v>
      </c>
      <c r="G95" s="9">
        <f>TSA!F8</f>
        <v>0</v>
      </c>
    </row>
    <row r="96" spans="3:7" x14ac:dyDescent="0.25">
      <c r="C96" s="4">
        <f>'Market Cap % GDP'!F9</f>
        <v>11.2</v>
      </c>
      <c r="D96">
        <f>'Turnover % GDP'!F9</f>
        <v>1.8</v>
      </c>
      <c r="E96">
        <f>'Listed Co.s'!F9</f>
        <v>186</v>
      </c>
      <c r="F96">
        <f>AS!F9</f>
        <v>0</v>
      </c>
      <c r="G96" s="9">
        <f>TSA!F9</f>
        <v>0</v>
      </c>
    </row>
    <row r="97" spans="3:7" x14ac:dyDescent="0.25">
      <c r="C97" s="4">
        <f>'Market Cap % GDP'!F10</f>
        <v>3.6</v>
      </c>
      <c r="D97">
        <f>'Turnover % GDP'!F10</f>
        <v>0.9</v>
      </c>
      <c r="E97">
        <f>'Listed Co.s'!F10</f>
        <v>202</v>
      </c>
      <c r="F97">
        <f>AS!F10</f>
        <v>0</v>
      </c>
      <c r="G97" s="9">
        <f>TSA!F10</f>
        <v>0</v>
      </c>
    </row>
    <row r="98" spans="3:7" x14ac:dyDescent="0.25">
      <c r="C98" s="4">
        <f>'Market Cap % GDP'!F11</f>
        <v>2.2999999999999998</v>
      </c>
      <c r="D98">
        <f>'Turnover % GDP'!F11</f>
        <v>1.8</v>
      </c>
      <c r="E98">
        <f>'Listed Co.s'!F11</f>
        <v>208</v>
      </c>
      <c r="F98">
        <f>AS!F11</f>
        <v>0</v>
      </c>
      <c r="G98" s="9">
        <f>TSA!F11</f>
        <v>0</v>
      </c>
    </row>
    <row r="99" spans="3:7" x14ac:dyDescent="0.25">
      <c r="C99" s="4">
        <f>'Market Cap % GDP'!F12</f>
        <v>1.9</v>
      </c>
      <c r="D99">
        <f>'Turnover % GDP'!F12</f>
        <v>1.7</v>
      </c>
      <c r="E99">
        <f>'Listed Co.s'!F12</f>
        <v>211</v>
      </c>
      <c r="F99">
        <f>AS!F12</f>
        <v>1</v>
      </c>
      <c r="G99" s="9">
        <f>TSA!F12</f>
        <v>1</v>
      </c>
    </row>
    <row r="100" spans="3:7" x14ac:dyDescent="0.25">
      <c r="C100" s="4">
        <f>'Market Cap % GDP'!F13</f>
        <v>2.5</v>
      </c>
      <c r="D100">
        <f>'Turnover % GDP'!F13</f>
        <v>1.6</v>
      </c>
      <c r="E100">
        <f>'Listed Co.s'!F13</f>
        <v>221</v>
      </c>
      <c r="F100">
        <f>AS!F13</f>
        <v>1</v>
      </c>
      <c r="G100" s="9">
        <f>TSA!F13</f>
        <v>2</v>
      </c>
    </row>
    <row r="101" spans="3:7" x14ac:dyDescent="0.25">
      <c r="C101" s="4">
        <f>'Market Cap % GDP'!F14</f>
        <v>2.4</v>
      </c>
      <c r="D101">
        <f>'Turnover % GDP'!F14</f>
        <v>1.6</v>
      </c>
      <c r="E101">
        <f>'Listed Co.s'!F14</f>
        <v>230</v>
      </c>
      <c r="F101">
        <f>AS!F14</f>
        <v>1</v>
      </c>
      <c r="G101" s="9">
        <f>TSA!F14</f>
        <v>3</v>
      </c>
    </row>
    <row r="102" spans="3:7" x14ac:dyDescent="0.25">
      <c r="C102" s="4">
        <f>'Market Cap % GDP'!F15</f>
        <v>2.5</v>
      </c>
      <c r="D102">
        <f>'Turnover % GDP'!F15</f>
        <v>1.4</v>
      </c>
      <c r="E102">
        <f>'Listed Co.s'!F15</f>
        <v>239</v>
      </c>
      <c r="F102">
        <f>AS!F15</f>
        <v>1</v>
      </c>
      <c r="G102" s="9">
        <f>TSA!F15</f>
        <v>4</v>
      </c>
    </row>
    <row r="103" spans="3:7" x14ac:dyDescent="0.25">
      <c r="C103" s="4">
        <f>'Market Cap % GDP'!F16</f>
        <v>3.1</v>
      </c>
      <c r="D103">
        <f>'Turnover % GDP'!F16</f>
        <v>0.6</v>
      </c>
      <c r="E103">
        <f>'Listed Co.s'!F16</f>
        <v>247</v>
      </c>
      <c r="F103">
        <f>AS!F16</f>
        <v>1</v>
      </c>
      <c r="G103" s="9">
        <f>TSA!F16</f>
        <v>5</v>
      </c>
    </row>
    <row r="104" spans="3:7" x14ac:dyDescent="0.25">
      <c r="C104" s="4">
        <f>'Market Cap % GDP'!F17</f>
        <v>5.9</v>
      </c>
      <c r="D104">
        <f>'Turnover % GDP'!F17</f>
        <v>1.6</v>
      </c>
      <c r="E104">
        <f>'Listed Co.s'!F17</f>
        <v>250</v>
      </c>
      <c r="F104">
        <f>AS!F17</f>
        <v>1</v>
      </c>
      <c r="G104" s="9">
        <f>TSA!F17</f>
        <v>6</v>
      </c>
    </row>
    <row r="105" spans="3:7" x14ac:dyDescent="0.25">
      <c r="C105" s="4">
        <f>'Market Cap % GDP'!F18</f>
        <v>5</v>
      </c>
      <c r="D105">
        <f>'Turnover % GDP'!F18</f>
        <v>1.7</v>
      </c>
      <c r="E105">
        <f>'Listed Co.s'!F18</f>
        <v>262</v>
      </c>
      <c r="F105">
        <f>AS!F18</f>
        <v>1</v>
      </c>
      <c r="G105" s="9">
        <f>TSA!F18</f>
        <v>7</v>
      </c>
    </row>
    <row r="106" spans="3:7" x14ac:dyDescent="0.25">
      <c r="C106" s="4">
        <f>'Market Cap % GDP'!F19</f>
        <v>5.8</v>
      </c>
      <c r="D106">
        <f>'Turnover % GDP'!F19</f>
        <v>1.5</v>
      </c>
      <c r="E106">
        <f>'Listed Co.s'!F19</f>
        <v>269</v>
      </c>
      <c r="F106">
        <f>AS!F19</f>
        <v>1</v>
      </c>
      <c r="G106" s="9">
        <f>TSA!F19</f>
        <v>8</v>
      </c>
    </row>
    <row r="107" spans="3:7" x14ac:dyDescent="0.25">
      <c r="C107" s="4">
        <f>'Market Cap % GDP'!F20</f>
        <v>9.9</v>
      </c>
      <c r="D107">
        <f>'Turnover % GDP'!F20</f>
        <v>7</v>
      </c>
      <c r="E107">
        <f>'Listed Co.s'!F20</f>
        <v>278</v>
      </c>
      <c r="F107">
        <f>AS!F20</f>
        <v>1</v>
      </c>
      <c r="G107" s="9">
        <f>TSA!F20</f>
        <v>9</v>
      </c>
    </row>
    <row r="108" spans="3:7" x14ac:dyDescent="0.25">
      <c r="C108" s="4">
        <f>'Market Cap % GDP'!F21</f>
        <v>8.4</v>
      </c>
      <c r="D108">
        <f>'Turnover % GDP'!F21</f>
        <v>11.6</v>
      </c>
      <c r="E108">
        <f>'Listed Co.s'!F21</f>
        <v>290</v>
      </c>
      <c r="F108">
        <f>AS!F21</f>
        <v>1</v>
      </c>
      <c r="G108" s="9">
        <f>TSA!F21</f>
        <v>10</v>
      </c>
    </row>
    <row r="109" spans="3:7" x14ac:dyDescent="0.25">
      <c r="C109" s="4">
        <f>'Market Cap % GDP'!F22</f>
        <v>7.9</v>
      </c>
      <c r="D109">
        <f>'Turnover % GDP'!F22</f>
        <v>16.3</v>
      </c>
      <c r="E109">
        <f>'Listed Co.s'!F22</f>
        <v>302</v>
      </c>
      <c r="F109">
        <f>AS!F22</f>
        <v>1</v>
      </c>
      <c r="G109" s="9">
        <f>TSA!F22</f>
        <v>11</v>
      </c>
    </row>
    <row r="110" spans="3:7" x14ac:dyDescent="0.25">
      <c r="C110" s="4">
        <f>'Market Cap % GDP'!F23</f>
        <v>15.6</v>
      </c>
      <c r="D110">
        <f>'Turnover % GDP'!F23</f>
        <v>14.6</v>
      </c>
      <c r="E110">
        <f>'Listed Co.s'!F23</f>
        <v>209</v>
      </c>
      <c r="F110">
        <f>AS!F23</f>
        <v>1</v>
      </c>
      <c r="G110" s="9">
        <f>TSA!F23</f>
        <v>12</v>
      </c>
    </row>
    <row r="111" spans="3:7" x14ac:dyDescent="0.25">
      <c r="C111" s="4">
        <f>'Market Cap % GDP'!F24</f>
        <v>21</v>
      </c>
      <c r="D111">
        <f>'Turnover % GDP'!F24</f>
        <v>16.2</v>
      </c>
      <c r="E111">
        <f>'Listed Co.s'!F24</f>
        <v>216</v>
      </c>
      <c r="F111">
        <f>AS!F24</f>
        <v>1</v>
      </c>
      <c r="G111" s="9">
        <f>TSA!F24</f>
        <v>13</v>
      </c>
    </row>
    <row r="112" spans="3:7" x14ac:dyDescent="0.25">
      <c r="C112" s="4">
        <f>'Market Cap % GDP'!G3</f>
        <v>16.5</v>
      </c>
      <c r="D112">
        <f>'Turnover % GDP'!G3</f>
        <v>0.6</v>
      </c>
      <c r="E112">
        <f>'Listed Co.s'!G3</f>
        <v>14</v>
      </c>
      <c r="F112">
        <f>AS!G3</f>
        <v>0</v>
      </c>
      <c r="G112" s="9">
        <f>TSA!G3</f>
        <v>0</v>
      </c>
    </row>
    <row r="113" spans="3:7" x14ac:dyDescent="0.25">
      <c r="C113" s="4">
        <f>'Market Cap % GDP'!G4</f>
        <v>18.3</v>
      </c>
      <c r="D113">
        <f>'Turnover % GDP'!G4</f>
        <v>0.5</v>
      </c>
      <c r="E113">
        <f>'Listed Co.s'!G4</f>
        <v>14</v>
      </c>
      <c r="F113">
        <f>AS!G4</f>
        <v>0</v>
      </c>
      <c r="G113" s="9">
        <f>TSA!G4</f>
        <v>0</v>
      </c>
    </row>
    <row r="114" spans="3:7" x14ac:dyDescent="0.25">
      <c r="C114" s="4">
        <f>'Market Cap % GDP'!G5</f>
        <v>16.3</v>
      </c>
      <c r="D114">
        <f>'Turnover % GDP'!G5</f>
        <v>0.1</v>
      </c>
      <c r="E114">
        <f>'Listed Co.s'!G5</f>
        <v>15</v>
      </c>
      <c r="F114">
        <f>AS!G5</f>
        <v>0</v>
      </c>
      <c r="G114" s="9">
        <f>TSA!G5</f>
        <v>0</v>
      </c>
    </row>
    <row r="115" spans="3:7" x14ac:dyDescent="0.25">
      <c r="C115" s="4">
        <f>'Market Cap % GDP'!G6</f>
        <v>20</v>
      </c>
      <c r="D115">
        <f>'Turnover % GDP'!G6</f>
        <v>0.2</v>
      </c>
      <c r="E115">
        <f>'Listed Co.s'!G6</f>
        <v>16</v>
      </c>
      <c r="F115">
        <f>AS!G6</f>
        <v>0</v>
      </c>
      <c r="G115" s="9">
        <f>TSA!G6</f>
        <v>0</v>
      </c>
    </row>
    <row r="116" spans="3:7" x14ac:dyDescent="0.25">
      <c r="C116" s="4">
        <f>'Market Cap % GDP'!G7</f>
        <v>30</v>
      </c>
      <c r="D116">
        <f>'Turnover % GDP'!G7</f>
        <v>0.3</v>
      </c>
      <c r="E116">
        <f>'Listed Co.s'!G7</f>
        <v>19</v>
      </c>
      <c r="F116">
        <f>AS!G7</f>
        <v>0</v>
      </c>
      <c r="G116" s="9">
        <f>TSA!G7</f>
        <v>0</v>
      </c>
    </row>
    <row r="117" spans="3:7" x14ac:dyDescent="0.25">
      <c r="C117" s="4">
        <f>'Market Cap % GDP'!G8</f>
        <v>26.6</v>
      </c>
      <c r="D117">
        <f>'Turnover % GDP'!G8</f>
        <v>0.2</v>
      </c>
      <c r="E117">
        <f>'Listed Co.s'!G8</f>
        <v>18</v>
      </c>
      <c r="F117">
        <f>AS!G8</f>
        <v>0</v>
      </c>
      <c r="G117" s="9">
        <f>TSA!G8</f>
        <v>0</v>
      </c>
    </row>
    <row r="118" spans="3:7" x14ac:dyDescent="0.25">
      <c r="C118" s="4">
        <f>'Market Cap % GDP'!G9</f>
        <v>38.799999999999997</v>
      </c>
      <c r="D118">
        <f>'Turnover % GDP'!G9</f>
        <v>0.3</v>
      </c>
      <c r="E118">
        <f>'Listed Co.s'!G9</f>
        <v>19</v>
      </c>
      <c r="F118">
        <f>AS!G9</f>
        <v>0</v>
      </c>
      <c r="G118" s="9">
        <f>TSA!G9</f>
        <v>0</v>
      </c>
    </row>
    <row r="119" spans="3:7" x14ac:dyDescent="0.25">
      <c r="C119" s="4">
        <f>'Market Cap % GDP'!G10</f>
        <v>52</v>
      </c>
      <c r="D119">
        <f>'Turnover % GDP'!G10</f>
        <v>1</v>
      </c>
      <c r="E119">
        <f>'Listed Co.s'!G10</f>
        <v>18</v>
      </c>
      <c r="F119">
        <f>AS!G10</f>
        <v>0</v>
      </c>
      <c r="G119" s="9">
        <f>TSA!G10</f>
        <v>0</v>
      </c>
    </row>
    <row r="120" spans="3:7" x14ac:dyDescent="0.25">
      <c r="C120" s="4">
        <f>'Market Cap % GDP'!G11</f>
        <v>102</v>
      </c>
      <c r="D120">
        <f>'Turnover % GDP'!G11</f>
        <v>1.4</v>
      </c>
      <c r="E120">
        <f>'Listed Co.s'!G11</f>
        <v>20</v>
      </c>
      <c r="F120">
        <f>AS!G11</f>
        <v>0</v>
      </c>
      <c r="G120" s="9">
        <f>TSA!G11</f>
        <v>0</v>
      </c>
    </row>
    <row r="121" spans="3:7" x14ac:dyDescent="0.25">
      <c r="C121" s="4">
        <f>'Market Cap % GDP'!G12</f>
        <v>81.3</v>
      </c>
      <c r="D121">
        <f>'Turnover % GDP'!G12</f>
        <v>0.4</v>
      </c>
      <c r="E121">
        <f>'Listed Co.s'!G12</f>
        <v>18</v>
      </c>
      <c r="F121">
        <f>AS!G12</f>
        <v>0</v>
      </c>
      <c r="G121" s="9">
        <f>TSA!G12</f>
        <v>0</v>
      </c>
    </row>
    <row r="122" spans="3:7" x14ac:dyDescent="0.25">
      <c r="C122" s="4">
        <f>'Market Cap % GDP'!G13</f>
        <v>66</v>
      </c>
      <c r="D122">
        <f>'Turnover % GDP'!G13</f>
        <v>0.3</v>
      </c>
      <c r="E122">
        <f>'Listed Co.s'!G13</f>
        <v>17</v>
      </c>
      <c r="F122">
        <f>AS!G13</f>
        <v>0</v>
      </c>
      <c r="G122" s="9">
        <f>TSA!G13</f>
        <v>0</v>
      </c>
    </row>
    <row r="123" spans="3:7" x14ac:dyDescent="0.25">
      <c r="C123" s="4">
        <f>'Market Cap % GDP'!G14</f>
        <v>71.599999999999994</v>
      </c>
      <c r="D123">
        <f>'Turnover % GDP'!G14</f>
        <v>0.4</v>
      </c>
      <c r="E123">
        <f>'Listed Co.s'!G14</f>
        <v>20</v>
      </c>
      <c r="F123">
        <f>AS!G14</f>
        <v>0</v>
      </c>
      <c r="G123" s="9">
        <f>TSA!G14</f>
        <v>0</v>
      </c>
    </row>
    <row r="124" spans="3:7" x14ac:dyDescent="0.25">
      <c r="C124" s="4">
        <f>'Market Cap % GDP'!G15</f>
        <v>139</v>
      </c>
      <c r="D124">
        <f>'Turnover % GDP'!G15</f>
        <v>33.6</v>
      </c>
      <c r="E124">
        <f>'Listed Co.s'!G15</f>
        <v>19</v>
      </c>
      <c r="F124">
        <f>AS!G15</f>
        <v>0</v>
      </c>
      <c r="G124" s="9">
        <f>TSA!G15</f>
        <v>0</v>
      </c>
    </row>
    <row r="125" spans="3:7" x14ac:dyDescent="0.25">
      <c r="C125" s="4">
        <f>'Market Cap % GDP'!G16</f>
        <v>129.6</v>
      </c>
      <c r="D125">
        <f>'Turnover % GDP'!G16</f>
        <v>7.3</v>
      </c>
      <c r="E125">
        <f>'Listed Co.s'!G16</f>
        <v>19</v>
      </c>
      <c r="F125">
        <f>AS!G16</f>
        <v>0</v>
      </c>
      <c r="G125" s="9">
        <f>TSA!G16</f>
        <v>0</v>
      </c>
    </row>
    <row r="126" spans="3:7" x14ac:dyDescent="0.25">
      <c r="C126" s="4">
        <f>'Market Cap % GDP'!G17</f>
        <v>185.2</v>
      </c>
      <c r="D126">
        <f>'Turnover % GDP'!G17</f>
        <v>8.1</v>
      </c>
      <c r="E126">
        <f>'Listed Co.s'!G17</f>
        <v>19</v>
      </c>
      <c r="F126">
        <f>AS!G17</f>
        <v>0</v>
      </c>
      <c r="G126" s="9">
        <f>TSA!G17</f>
        <v>0</v>
      </c>
    </row>
    <row r="127" spans="3:7" x14ac:dyDescent="0.25">
      <c r="C127" s="4">
        <f>'Market Cap % GDP'!G18</f>
        <v>183.5</v>
      </c>
      <c r="D127">
        <f>'Turnover % GDP'!G18</f>
        <v>3</v>
      </c>
      <c r="E127">
        <f>'Listed Co.s'!G18</f>
        <v>21</v>
      </c>
      <c r="F127">
        <f>AS!G18</f>
        <v>0</v>
      </c>
      <c r="G127" s="9">
        <f>TSA!G18</f>
        <v>0</v>
      </c>
    </row>
    <row r="128" spans="3:7" x14ac:dyDescent="0.25">
      <c r="C128" s="4">
        <f>'Market Cap % GDP'!G19</f>
        <v>155.30000000000001</v>
      </c>
      <c r="D128">
        <f>'Turnover % GDP'!G19</f>
        <v>32.5</v>
      </c>
      <c r="E128">
        <f>'Listed Co.s'!G19</f>
        <v>20</v>
      </c>
      <c r="F128">
        <f>AS!G19</f>
        <v>0</v>
      </c>
      <c r="G128" s="9">
        <f>TSA!G19</f>
        <v>0</v>
      </c>
    </row>
    <row r="129" spans="3:7" x14ac:dyDescent="0.25">
      <c r="C129" s="4">
        <f>'Market Cap % GDP'!G20</f>
        <v>164.2</v>
      </c>
      <c r="D129">
        <f>'Turnover % GDP'!G20</f>
        <v>8.6</v>
      </c>
      <c r="E129">
        <f>'Listed Co.s'!G20</f>
        <v>21</v>
      </c>
      <c r="F129">
        <f>AS!G20</f>
        <v>0</v>
      </c>
      <c r="G129" s="9">
        <f>TSA!G20</f>
        <v>0</v>
      </c>
    </row>
    <row r="130" spans="3:7" x14ac:dyDescent="0.25">
      <c r="C130" s="4">
        <f>'Market Cap % GDP'!G21</f>
        <v>135.19999999999999</v>
      </c>
      <c r="D130">
        <f>'Turnover % GDP'!G21</f>
        <v>5.0999999999999996</v>
      </c>
      <c r="E130">
        <f>'Listed Co.s'!G21</f>
        <v>20</v>
      </c>
      <c r="F130">
        <f>AS!G21</f>
        <v>0</v>
      </c>
      <c r="G130" s="9">
        <f>TSA!G21</f>
        <v>0</v>
      </c>
    </row>
    <row r="131" spans="3:7" x14ac:dyDescent="0.25">
      <c r="C131" s="4">
        <f>'Market Cap % GDP'!G22</f>
        <v>122.1</v>
      </c>
      <c r="D131">
        <f>'Turnover % GDP'!G22</f>
        <v>0.4</v>
      </c>
      <c r="E131">
        <f>'Listed Co.s'!G22</f>
        <v>20</v>
      </c>
      <c r="F131">
        <f>AS!G22</f>
        <v>0</v>
      </c>
      <c r="G131" s="9">
        <f>TSA!G22</f>
        <v>0</v>
      </c>
    </row>
    <row r="132" spans="3:7" x14ac:dyDescent="0.25">
      <c r="C132" s="4">
        <f>'Market Cap % GDP'!G23</f>
        <v>106.2</v>
      </c>
      <c r="D132">
        <f>'Turnover % GDP'!G23</f>
        <v>0.4</v>
      </c>
      <c r="E132">
        <f>'Listed Co.s'!G23</f>
        <v>22</v>
      </c>
      <c r="F132">
        <f>AS!G23</f>
        <v>0</v>
      </c>
      <c r="G132" s="9">
        <f>TSA!G23</f>
        <v>0</v>
      </c>
    </row>
    <row r="133" spans="3:7" x14ac:dyDescent="0.25">
      <c r="C133" s="4">
        <f>'Market Cap % GDP'!G24</f>
        <v>124.1</v>
      </c>
      <c r="D133">
        <f>'Turnover % GDP'!G24</f>
        <v>0.5</v>
      </c>
      <c r="E133">
        <f>'Listed Co.s'!G24</f>
        <v>22</v>
      </c>
      <c r="F133">
        <f>AS!G24</f>
        <v>1</v>
      </c>
      <c r="G133" s="9">
        <f>TSA!G24</f>
        <v>1</v>
      </c>
    </row>
    <row r="134" spans="3:7" x14ac:dyDescent="0.25">
      <c r="C134" s="4">
        <f>'Market Cap % GDP'!H3</f>
        <v>18.600000000000001</v>
      </c>
      <c r="D134">
        <f>'Turnover % GDP'!H3</f>
        <v>0</v>
      </c>
      <c r="E134">
        <f>'Listed Co.s'!H3</f>
        <v>0</v>
      </c>
      <c r="F134">
        <f>AS!H3</f>
        <v>0</v>
      </c>
      <c r="G134" s="9">
        <f>TSA!H3</f>
        <v>0</v>
      </c>
    </row>
    <row r="135" spans="3:7" x14ac:dyDescent="0.25">
      <c r="C135" s="4">
        <f>'Market Cap % GDP'!H4</f>
        <v>22.4</v>
      </c>
      <c r="D135">
        <f>'Turnover % GDP'!H4</f>
        <v>1.1000000000000001</v>
      </c>
      <c r="E135">
        <f>'Listed Co.s'!H4</f>
        <v>39</v>
      </c>
      <c r="F135">
        <f>AS!H4</f>
        <v>0</v>
      </c>
      <c r="G135" s="9">
        <f>TSA!H4</f>
        <v>0</v>
      </c>
    </row>
    <row r="136" spans="3:7" x14ac:dyDescent="0.25">
      <c r="C136" s="4">
        <f>'Market Cap % GDP'!H5</f>
        <v>17.100000000000001</v>
      </c>
      <c r="D136">
        <f>'Turnover % GDP'!H5</f>
        <v>1.3</v>
      </c>
      <c r="E136">
        <f>'Listed Co.s'!H5</f>
        <v>40</v>
      </c>
      <c r="F136">
        <f>AS!H5</f>
        <v>0</v>
      </c>
      <c r="G136" s="9">
        <f>TSA!H5</f>
        <v>0</v>
      </c>
    </row>
    <row r="137" spans="3:7" x14ac:dyDescent="0.25">
      <c r="C137" s="4">
        <f>'Market Cap % GDP'!H6</f>
        <v>14.9</v>
      </c>
      <c r="D137">
        <f>'Turnover % GDP'!H6</f>
        <v>0.4</v>
      </c>
      <c r="E137">
        <f>'Listed Co.s'!H6</f>
        <v>39</v>
      </c>
      <c r="F137">
        <f>AS!H6</f>
        <v>0</v>
      </c>
      <c r="G137" s="9">
        <f>TSA!H6</f>
        <v>0</v>
      </c>
    </row>
    <row r="138" spans="3:7" x14ac:dyDescent="0.25">
      <c r="C138" s="4">
        <f>'Market Cap % GDP'!H7</f>
        <v>18</v>
      </c>
      <c r="D138">
        <f>'Turnover % GDP'!H7</f>
        <v>1.1000000000000001</v>
      </c>
      <c r="E138">
        <f>'Listed Co.s'!H7</f>
        <v>38</v>
      </c>
      <c r="F138">
        <f>AS!H7</f>
        <v>0</v>
      </c>
      <c r="G138" s="9">
        <f>TSA!H7</f>
        <v>0</v>
      </c>
    </row>
    <row r="139" spans="3:7" x14ac:dyDescent="0.25">
      <c r="C139" s="4">
        <f>'Market Cap % GDP'!H8</f>
        <v>27.2</v>
      </c>
      <c r="D139">
        <f>'Turnover % GDP'!H8</f>
        <v>3.3</v>
      </c>
      <c r="E139">
        <f>'Listed Co.s'!H8</f>
        <v>41</v>
      </c>
      <c r="F139">
        <f>AS!H8</f>
        <v>0</v>
      </c>
      <c r="G139" s="9">
        <f>TSA!H8</f>
        <v>0</v>
      </c>
    </row>
    <row r="140" spans="3:7" x14ac:dyDescent="0.25">
      <c r="C140" s="4">
        <f>'Market Cap % GDP'!H9</f>
        <v>25.2</v>
      </c>
      <c r="D140">
        <f>'Turnover % GDP'!H9</f>
        <v>4.9000000000000004</v>
      </c>
      <c r="E140">
        <f>'Listed Co.s'!H9</f>
        <v>39</v>
      </c>
      <c r="F140">
        <f>AS!H9</f>
        <v>0</v>
      </c>
      <c r="G140" s="9">
        <f>TSA!H9</f>
        <v>0</v>
      </c>
    </row>
    <row r="141" spans="3:7" x14ac:dyDescent="0.25">
      <c r="C141" s="4">
        <f>'Market Cap % GDP'!H10</f>
        <v>22.6</v>
      </c>
      <c r="D141">
        <f>'Turnover % GDP'!H10</f>
        <v>3.3</v>
      </c>
      <c r="E141">
        <f>'Listed Co.s'!H10</f>
        <v>49</v>
      </c>
      <c r="F141">
        <f>AS!H10</f>
        <v>0</v>
      </c>
      <c r="G141" s="9">
        <f>TSA!H10</f>
        <v>0</v>
      </c>
    </row>
    <row r="142" spans="3:7" x14ac:dyDescent="0.25">
      <c r="C142" s="4">
        <f>'Market Cap % GDP'!H11</f>
        <v>27.4</v>
      </c>
      <c r="D142">
        <f>'Turnover % GDP'!H11</f>
        <v>6.4</v>
      </c>
      <c r="E142">
        <f>'Listed Co.s'!H11</f>
        <v>54</v>
      </c>
      <c r="F142">
        <f>AS!H11</f>
        <v>0</v>
      </c>
      <c r="G142" s="9">
        <f>TSA!H11</f>
        <v>0</v>
      </c>
    </row>
    <row r="143" spans="3:7" x14ac:dyDescent="0.25">
      <c r="C143" s="4">
        <f>'Market Cap % GDP'!H12</f>
        <v>71.099999999999994</v>
      </c>
      <c r="D143">
        <f>'Turnover % GDP'!H12</f>
        <v>68</v>
      </c>
      <c r="E143">
        <f>'Listed Co.s'!H12</f>
        <v>60</v>
      </c>
      <c r="F143">
        <f>AS!H12</f>
        <v>0</v>
      </c>
      <c r="G143" s="9">
        <f>TSA!H12</f>
        <v>0</v>
      </c>
    </row>
    <row r="144" spans="3:7" x14ac:dyDescent="0.25">
      <c r="C144" s="4">
        <f>'Market Cap % GDP'!H13</f>
        <v>46.7</v>
      </c>
      <c r="D144">
        <f>'Turnover % GDP'!H13</f>
        <v>99.4</v>
      </c>
      <c r="E144">
        <f>'Listed Co.s'!H13</f>
        <v>120</v>
      </c>
      <c r="F144">
        <f>AS!H13</f>
        <v>0</v>
      </c>
      <c r="G144" s="9">
        <f>TSA!H13</f>
        <v>0</v>
      </c>
    </row>
    <row r="145" spans="3:7" x14ac:dyDescent="0.25">
      <c r="C145" s="4">
        <f>'Market Cap % GDP'!H14</f>
        <v>63.9</v>
      </c>
      <c r="D145">
        <f>'Turnover % GDP'!H14</f>
        <v>35.5</v>
      </c>
      <c r="E145">
        <f>'Listed Co.s'!H14</f>
        <v>145</v>
      </c>
      <c r="F145">
        <f>AS!H14</f>
        <v>0</v>
      </c>
      <c r="G145" s="9">
        <f>TSA!H14</f>
        <v>0</v>
      </c>
    </row>
    <row r="146" spans="3:7" x14ac:dyDescent="0.25">
      <c r="C146" s="4">
        <f>'Market Cap % GDP'!H15</f>
        <v>47.3</v>
      </c>
      <c r="D146">
        <f>'Turnover % GDP'!H15</f>
        <v>5.9</v>
      </c>
      <c r="E146">
        <f>'Listed Co.s'!H15</f>
        <v>154</v>
      </c>
      <c r="F146">
        <f>AS!H15</f>
        <v>0</v>
      </c>
      <c r="G146" s="9">
        <f>TSA!H15</f>
        <v>0</v>
      </c>
    </row>
    <row r="147" spans="3:7" x14ac:dyDescent="0.25">
      <c r="C147" s="4">
        <f>'Market Cap % GDP'!H16</f>
        <v>36.1</v>
      </c>
      <c r="D147">
        <f>'Turnover % GDP'!H16</f>
        <v>2.2999999999999998</v>
      </c>
      <c r="E147">
        <f>'Listed Co.s'!H16</f>
        <v>152</v>
      </c>
      <c r="F147">
        <f>AS!H16</f>
        <v>0</v>
      </c>
      <c r="G147" s="9">
        <f>TSA!H16</f>
        <v>0</v>
      </c>
    </row>
    <row r="148" spans="3:7" x14ac:dyDescent="0.25">
      <c r="C148" s="4">
        <f>'Market Cap % GDP'!H17</f>
        <v>30.9</v>
      </c>
      <c r="D148">
        <f>'Turnover % GDP'!H17</f>
        <v>1.1000000000000001</v>
      </c>
      <c r="E148">
        <f>'Listed Co.s'!H17</f>
        <v>149</v>
      </c>
      <c r="F148">
        <f>AS!H17</f>
        <v>0</v>
      </c>
      <c r="G148" s="9">
        <f>TSA!H17</f>
        <v>0</v>
      </c>
    </row>
    <row r="149" spans="3:7" x14ac:dyDescent="0.25">
      <c r="C149" s="4">
        <f>'Market Cap % GDP'!H18</f>
        <v>38.700000000000003</v>
      </c>
      <c r="D149">
        <f>'Turnover % GDP'!H18</f>
        <v>2.4</v>
      </c>
      <c r="E149">
        <f>'Listed Co.s'!H18</f>
        <v>144</v>
      </c>
      <c r="F149">
        <f>AS!H18</f>
        <v>0</v>
      </c>
      <c r="G149" s="9">
        <f>TSA!H18</f>
        <v>0</v>
      </c>
    </row>
    <row r="150" spans="3:7" x14ac:dyDescent="0.25">
      <c r="C150" s="4">
        <f>'Market Cap % GDP'!H19</f>
        <v>86.2</v>
      </c>
      <c r="D150">
        <f>'Turnover % GDP'!H19</f>
        <v>23.3</v>
      </c>
      <c r="E150">
        <f>'Listed Co.s'!H19</f>
        <v>141</v>
      </c>
      <c r="F150">
        <f>AS!H19</f>
        <v>0</v>
      </c>
      <c r="G150" s="9">
        <f>TSA!H19</f>
        <v>0</v>
      </c>
    </row>
    <row r="151" spans="3:7" x14ac:dyDescent="0.25">
      <c r="C151" s="4">
        <f>'Market Cap % GDP'!H20</f>
        <v>135</v>
      </c>
      <c r="D151">
        <f>'Turnover % GDP'!H20</f>
        <v>24.4</v>
      </c>
      <c r="E151">
        <f>'Listed Co.s'!H20</f>
        <v>141</v>
      </c>
      <c r="F151">
        <f>AS!H20</f>
        <v>0</v>
      </c>
      <c r="G151" s="9">
        <f>TSA!H20</f>
        <v>0</v>
      </c>
    </row>
    <row r="152" spans="3:7" x14ac:dyDescent="0.25">
      <c r="C152" s="4">
        <f>'Market Cap % GDP'!H21</f>
        <v>31.4</v>
      </c>
      <c r="D152">
        <f>'Turnover % GDP'!H21</f>
        <v>9</v>
      </c>
      <c r="E152">
        <f>'Listed Co.s'!H21</f>
        <v>135</v>
      </c>
      <c r="F152">
        <f>AS!H21</f>
        <v>0</v>
      </c>
      <c r="G152" s="9">
        <f>TSA!H21</f>
        <v>0</v>
      </c>
    </row>
    <row r="153" spans="3:7" x14ac:dyDescent="0.25">
      <c r="C153" s="4">
        <f>'Market Cap % GDP'!H22</f>
        <v>21.2</v>
      </c>
      <c r="D153">
        <f>'Turnover % GDP'!H22</f>
        <v>4</v>
      </c>
      <c r="E153">
        <f>'Listed Co.s'!H22</f>
        <v>128</v>
      </c>
      <c r="F153">
        <f>AS!H22</f>
        <v>0</v>
      </c>
      <c r="G153" s="9">
        <f>TSA!H22</f>
        <v>0</v>
      </c>
    </row>
    <row r="154" spans="3:7" x14ac:dyDescent="0.25">
      <c r="C154" s="4">
        <f>'Market Cap % GDP'!H23</f>
        <v>29.5</v>
      </c>
      <c r="D154">
        <f>'Turnover % GDP'!H23</f>
        <v>2.7</v>
      </c>
      <c r="E154">
        <f>'Listed Co.s'!H23</f>
        <v>123</v>
      </c>
      <c r="F154">
        <f>AS!H23</f>
        <v>0</v>
      </c>
      <c r="G154" s="9">
        <f>TSA!H23</f>
        <v>0</v>
      </c>
    </row>
    <row r="155" spans="3:7" x14ac:dyDescent="0.25">
      <c r="C155" s="4">
        <f>'Market Cap % GDP'!H24</f>
        <v>11.6</v>
      </c>
      <c r="D155">
        <f>'Turnover % GDP'!H24</f>
        <v>2</v>
      </c>
      <c r="E155">
        <f>'Listed Co.s'!H24</f>
        <v>117</v>
      </c>
      <c r="F155">
        <f>AS!H24</f>
        <v>0</v>
      </c>
      <c r="G155" s="9">
        <f>TSA!H24</f>
        <v>0</v>
      </c>
    </row>
    <row r="156" spans="3:7" x14ac:dyDescent="0.25">
      <c r="C156" s="4">
        <f>'Market Cap % GDP'!I3</f>
        <v>5.0999999999999996</v>
      </c>
      <c r="D156">
        <f>'Turnover % GDP'!I3</f>
        <v>0.2</v>
      </c>
      <c r="E156">
        <f>'Listed Co.s'!I3</f>
        <v>23</v>
      </c>
      <c r="F156">
        <f>AS!I3</f>
        <v>0</v>
      </c>
      <c r="G156" s="9">
        <f>TSA!I3</f>
        <v>0</v>
      </c>
    </row>
    <row r="157" spans="3:7" x14ac:dyDescent="0.25">
      <c r="C157" s="4">
        <f>'Market Cap % GDP'!I4</f>
        <v>5.2</v>
      </c>
      <c r="D157">
        <f>'Turnover % GDP'!I4</f>
        <v>0.1</v>
      </c>
      <c r="E157">
        <f>'Listed Co.s'!I4</f>
        <v>25</v>
      </c>
      <c r="F157">
        <f>AS!I4</f>
        <v>0</v>
      </c>
      <c r="G157" s="9">
        <f>TSA!I4</f>
        <v>0</v>
      </c>
    </row>
    <row r="158" spans="3:7" x14ac:dyDescent="0.25">
      <c r="C158" s="4">
        <f>'Market Cap % GDP'!I5</f>
        <v>4.3</v>
      </c>
      <c r="D158">
        <f>'Turnover % GDP'!I5</f>
        <v>0</v>
      </c>
      <c r="E158">
        <f>'Listed Co.s'!I5</f>
        <v>27</v>
      </c>
      <c r="F158">
        <f>AS!I5</f>
        <v>0</v>
      </c>
      <c r="G158" s="9">
        <f>TSA!I5</f>
        <v>0</v>
      </c>
    </row>
    <row r="159" spans="3:7" x14ac:dyDescent="0.25">
      <c r="C159" s="4">
        <f>'Market Cap % GDP'!I6</f>
        <v>3.7</v>
      </c>
      <c r="D159">
        <f>'Turnover % GDP'!I6</f>
        <v>0.1</v>
      </c>
      <c r="E159">
        <f>'Listed Co.s'!I6</f>
        <v>24</v>
      </c>
      <c r="F159">
        <f>AS!I6</f>
        <v>0</v>
      </c>
      <c r="G159" s="9">
        <f>TSA!I6</f>
        <v>0</v>
      </c>
    </row>
    <row r="160" spans="3:7" x14ac:dyDescent="0.25">
      <c r="C160" s="4">
        <f>'Market Cap % GDP'!I7</f>
        <v>5.0999999999999996</v>
      </c>
      <c r="D160">
        <f>'Turnover % GDP'!I7</f>
        <v>0.1</v>
      </c>
      <c r="E160">
        <f>'Listed Co.s'!I7</f>
        <v>27</v>
      </c>
      <c r="F160">
        <f>AS!I7</f>
        <v>0</v>
      </c>
      <c r="G160" s="9">
        <f>TSA!I7</f>
        <v>0</v>
      </c>
    </row>
    <row r="161" spans="3:7" x14ac:dyDescent="0.25">
      <c r="C161" s="4">
        <f>'Market Cap % GDP'!I8</f>
        <v>7.9</v>
      </c>
      <c r="D161">
        <f>'Turnover % GDP'!I8</f>
        <v>0.1</v>
      </c>
      <c r="E161">
        <f>'Listed Co.s'!I8</f>
        <v>31</v>
      </c>
      <c r="F161">
        <f>AS!I8</f>
        <v>0</v>
      </c>
      <c r="G161" s="9">
        <f>TSA!I8</f>
        <v>0</v>
      </c>
    </row>
    <row r="162" spans="3:7" x14ac:dyDescent="0.25">
      <c r="C162" s="4">
        <f>'Market Cap % GDP'!I9</f>
        <v>7.5</v>
      </c>
      <c r="D162">
        <f>'Turnover % GDP'!I9</f>
        <v>0.2</v>
      </c>
      <c r="E162">
        <f>'Listed Co.s'!I9</f>
        <v>31</v>
      </c>
      <c r="F162">
        <f>AS!I9</f>
        <v>0</v>
      </c>
      <c r="G162" s="9">
        <f>TSA!I9</f>
        <v>0</v>
      </c>
    </row>
    <row r="163" spans="3:7" x14ac:dyDescent="0.25">
      <c r="C163" s="4">
        <f>'Market Cap % GDP'!I10</f>
        <v>10.9</v>
      </c>
      <c r="D163">
        <f>'Turnover % GDP'!I10</f>
        <v>0.2</v>
      </c>
      <c r="E163">
        <f>'Listed Co.s'!I10</f>
        <v>35</v>
      </c>
      <c r="F163">
        <f>AS!I10</f>
        <v>0</v>
      </c>
      <c r="G163" s="9">
        <f>TSA!I10</f>
        <v>0</v>
      </c>
    </row>
    <row r="164" spans="3:7" x14ac:dyDescent="0.25">
      <c r="C164" s="4">
        <f>'Market Cap % GDP'!I11</f>
        <v>14.2</v>
      </c>
      <c r="D164">
        <f>'Turnover % GDP'!I11</f>
        <v>0.3</v>
      </c>
      <c r="E164">
        <f>'Listed Co.s'!I11</f>
        <v>35</v>
      </c>
      <c r="F164">
        <f>AS!I11</f>
        <v>0</v>
      </c>
      <c r="G164" s="9">
        <f>TSA!I11</f>
        <v>0</v>
      </c>
    </row>
    <row r="165" spans="3:7" x14ac:dyDescent="0.25">
      <c r="C165" s="4">
        <f>'Market Cap % GDP'!I12</f>
        <v>12.1</v>
      </c>
      <c r="D165">
        <f>'Turnover % GDP'!I12</f>
        <v>0.7</v>
      </c>
      <c r="E165">
        <f>'Listed Co.s'!I12</f>
        <v>38</v>
      </c>
      <c r="F165">
        <f>AS!I12</f>
        <v>0</v>
      </c>
      <c r="G165" s="9">
        <f>TSA!I12</f>
        <v>0</v>
      </c>
    </row>
    <row r="166" spans="3:7" x14ac:dyDescent="0.25">
      <c r="C166" s="4">
        <f>'Market Cap % GDP'!I13</f>
        <v>11.4</v>
      </c>
      <c r="D166">
        <f>'Turnover % GDP'!I13</f>
        <v>0.3</v>
      </c>
      <c r="E166">
        <f>'Listed Co.s'!I13</f>
        <v>41</v>
      </c>
      <c r="F166">
        <f>AS!I13</f>
        <v>1</v>
      </c>
      <c r="G166" s="9">
        <f>TSA!I13</f>
        <v>1</v>
      </c>
    </row>
    <row r="167" spans="3:7" x14ac:dyDescent="0.25">
      <c r="C167" s="4">
        <f>'Market Cap % GDP'!I14</f>
        <v>11</v>
      </c>
      <c r="D167">
        <f>'Turnover % GDP'!I14</f>
        <v>0.1</v>
      </c>
      <c r="E167">
        <f>'Listed Co.s'!I14</f>
        <v>38</v>
      </c>
      <c r="F167">
        <f>AS!I14</f>
        <v>1</v>
      </c>
      <c r="G167" s="9">
        <f>TSA!I14</f>
        <v>2</v>
      </c>
    </row>
    <row r="168" spans="3:7" x14ac:dyDescent="0.25">
      <c r="C168" s="4">
        <f>'Market Cap % GDP'!I15</f>
        <v>11.6</v>
      </c>
      <c r="D168">
        <f>'Turnover % GDP'!I15</f>
        <v>0.1</v>
      </c>
      <c r="E168">
        <f>'Listed Co.s'!I15</f>
        <v>38</v>
      </c>
      <c r="F168">
        <f>AS!I15</f>
        <v>1</v>
      </c>
      <c r="G168" s="9">
        <f>TSA!I15</f>
        <v>3</v>
      </c>
    </row>
    <row r="169" spans="3:7" x14ac:dyDescent="0.25">
      <c r="C169" s="4">
        <f>'Market Cap % GDP'!I16</f>
        <v>12</v>
      </c>
      <c r="D169">
        <f>'Turnover % GDP'!I16</f>
        <v>0.2</v>
      </c>
      <c r="E169">
        <f>'Listed Co.s'!I16</f>
        <v>38</v>
      </c>
      <c r="F169">
        <f>AS!I16</f>
        <v>1</v>
      </c>
      <c r="G169" s="9">
        <f>TSA!I16</f>
        <v>4</v>
      </c>
    </row>
    <row r="170" spans="3:7" x14ac:dyDescent="0.25">
      <c r="C170" s="4">
        <f>'Market Cap % GDP'!I17</f>
        <v>13.5</v>
      </c>
      <c r="D170">
        <f>'Turnover % GDP'!I17</f>
        <v>0.3</v>
      </c>
      <c r="E170">
        <f>'Listed Co.s'!I17</f>
        <v>39</v>
      </c>
      <c r="F170">
        <f>AS!I17</f>
        <v>1</v>
      </c>
      <c r="G170" s="9">
        <f>TSA!I17</f>
        <v>5</v>
      </c>
    </row>
    <row r="171" spans="3:7" x14ac:dyDescent="0.25">
      <c r="C171" s="4">
        <f>'Market Cap % GDP'!I18</f>
        <v>14.2</v>
      </c>
      <c r="D171">
        <f>'Turnover % GDP'!I18</f>
        <v>0.2</v>
      </c>
      <c r="E171">
        <f>'Listed Co.s'!I18</f>
        <v>39</v>
      </c>
      <c r="F171">
        <f>AS!I18</f>
        <v>1</v>
      </c>
      <c r="G171" s="9">
        <f>TSA!I18</f>
        <v>6</v>
      </c>
    </row>
    <row r="172" spans="3:7" x14ac:dyDescent="0.25">
      <c r="C172" s="4">
        <f>'Market Cap % GDP'!I19</f>
        <v>23.9</v>
      </c>
      <c r="D172">
        <f>'Turnover % GDP'!I19</f>
        <v>0.6</v>
      </c>
      <c r="E172">
        <f>'Listed Co.s'!I19</f>
        <v>40</v>
      </c>
      <c r="F172">
        <f>AS!I19</f>
        <v>1</v>
      </c>
      <c r="G172" s="9">
        <f>TSA!I19</f>
        <v>7</v>
      </c>
    </row>
    <row r="173" spans="3:7" x14ac:dyDescent="0.25">
      <c r="C173" s="4">
        <f>'Market Cap % GDP'!I20</f>
        <v>42.2</v>
      </c>
      <c r="D173">
        <f>'Turnover % GDP'!I20</f>
        <v>0.8</v>
      </c>
      <c r="E173">
        <f>'Listed Co.s'!I20</f>
        <v>38</v>
      </c>
      <c r="F173">
        <f>AS!I20</f>
        <v>1</v>
      </c>
      <c r="G173" s="9">
        <f>TSA!I20</f>
        <v>8</v>
      </c>
    </row>
    <row r="174" spans="3:7" x14ac:dyDescent="0.25">
      <c r="C174" s="4">
        <f>'Market Cap % GDP'!I21</f>
        <v>30.2</v>
      </c>
      <c r="D174">
        <f>'Turnover % GDP'!I21</f>
        <v>1.3</v>
      </c>
      <c r="E174">
        <f>'Listed Co.s'!I21</f>
        <v>38</v>
      </c>
      <c r="F174">
        <f>AS!I21</f>
        <v>1</v>
      </c>
      <c r="G174" s="9">
        <f>TSA!I21</f>
        <v>9</v>
      </c>
    </row>
    <row r="175" spans="3:7" x14ac:dyDescent="0.25">
      <c r="C175" s="4">
        <f>'Market Cap % GDP'!I22</f>
        <v>26.7</v>
      </c>
      <c r="D175">
        <f>'Turnover % GDP'!I22</f>
        <v>0.6</v>
      </c>
      <c r="E175">
        <f>'Listed Co.s'!I22</f>
        <v>38</v>
      </c>
      <c r="F175">
        <f>AS!I22</f>
        <v>1</v>
      </c>
      <c r="G175" s="9">
        <f>TSA!I22</f>
        <v>10</v>
      </c>
    </row>
    <row r="176" spans="3:7" x14ac:dyDescent="0.25">
      <c r="C176" s="4">
        <f>'Market Cap % GDP'!I23</f>
        <v>31</v>
      </c>
      <c r="D176">
        <f>'Turnover % GDP'!I23</f>
        <v>0.6</v>
      </c>
      <c r="E176">
        <f>'Listed Co.s'!I23</f>
        <v>38</v>
      </c>
      <c r="F176">
        <f>AS!I23</f>
        <v>1</v>
      </c>
      <c r="G176" s="9">
        <f>TSA!I23</f>
        <v>11</v>
      </c>
    </row>
    <row r="177" spans="3:7" x14ac:dyDescent="0.25">
      <c r="C177" s="4">
        <f>'Market Cap % GDP'!I24</f>
        <v>26.1</v>
      </c>
      <c r="D177">
        <f>'Turnover % GDP'!I24</f>
        <v>0.5</v>
      </c>
      <c r="E177">
        <f>'Listed Co.s'!I24</f>
        <v>33</v>
      </c>
      <c r="F177">
        <f>AS!I24</f>
        <v>1</v>
      </c>
      <c r="G177" s="9">
        <f>TSA!I24</f>
        <v>12</v>
      </c>
    </row>
    <row r="178" spans="3:7" x14ac:dyDescent="0.25">
      <c r="C178" s="4">
        <f>'Market Cap % GDP'!J3</f>
        <v>0</v>
      </c>
      <c r="D178">
        <f>'Turnover % GDP'!J3</f>
        <v>0</v>
      </c>
      <c r="E178">
        <f>'Listed Co.s'!J3</f>
        <v>0</v>
      </c>
      <c r="F178">
        <f>AS!J3</f>
        <v>0</v>
      </c>
      <c r="G178" s="9">
        <f>TSA!J3</f>
        <v>0</v>
      </c>
    </row>
    <row r="179" spans="3:7" x14ac:dyDescent="0.25">
      <c r="C179" s="4">
        <f>'Market Cap % GDP'!J4</f>
        <v>0</v>
      </c>
      <c r="D179">
        <f>'Turnover % GDP'!J4</f>
        <v>0</v>
      </c>
      <c r="E179">
        <f>'Listed Co.s'!J4</f>
        <v>0</v>
      </c>
      <c r="F179">
        <f>AS!J4</f>
        <v>0</v>
      </c>
      <c r="G179" s="9">
        <f>TSA!J4</f>
        <v>0</v>
      </c>
    </row>
    <row r="180" spans="3:7" x14ac:dyDescent="0.25">
      <c r="C180" s="4">
        <f>'Market Cap % GDP'!J5</f>
        <v>0</v>
      </c>
      <c r="D180">
        <f>'Turnover % GDP'!J5</f>
        <v>0</v>
      </c>
      <c r="E180">
        <f>'Listed Co.s'!J5</f>
        <v>2</v>
      </c>
      <c r="F180">
        <f>AS!J5</f>
        <v>0</v>
      </c>
      <c r="G180" s="9">
        <f>TSA!J5</f>
        <v>0</v>
      </c>
    </row>
    <row r="181" spans="3:7" x14ac:dyDescent="0.25">
      <c r="C181" s="4">
        <f>'Market Cap % GDP'!J6</f>
        <v>0</v>
      </c>
      <c r="D181">
        <f>'Turnover % GDP'!J6</f>
        <v>0</v>
      </c>
      <c r="E181">
        <f>'Listed Co.s'!J6</f>
        <v>0</v>
      </c>
      <c r="F181">
        <f>AS!J6</f>
        <v>0</v>
      </c>
      <c r="G181" s="9">
        <f>TSA!J6</f>
        <v>0</v>
      </c>
    </row>
    <row r="182" spans="3:7" x14ac:dyDescent="0.25">
      <c r="C182" s="4">
        <f>'Market Cap % GDP'!J7</f>
        <v>3.5</v>
      </c>
      <c r="D182">
        <f>'Turnover % GDP'!J7</f>
        <v>1.7</v>
      </c>
      <c r="E182">
        <f>'Listed Co.s'!J7</f>
        <v>29</v>
      </c>
      <c r="F182">
        <f>AS!J7</f>
        <v>0</v>
      </c>
      <c r="G182" s="9">
        <f>TSA!J7</f>
        <v>0</v>
      </c>
    </row>
    <row r="183" spans="3:7" x14ac:dyDescent="0.25">
      <c r="C183" s="4">
        <f>'Market Cap % GDP'!J8</f>
        <v>2.6</v>
      </c>
      <c r="D183">
        <f>'Turnover % GDP'!J8</f>
        <v>0.2</v>
      </c>
      <c r="E183">
        <f>'Listed Co.s'!J8</f>
        <v>61</v>
      </c>
      <c r="F183">
        <f>AS!J8</f>
        <v>1</v>
      </c>
      <c r="G183" s="9">
        <f>TSA!J8</f>
        <v>1</v>
      </c>
    </row>
    <row r="184" spans="3:7" x14ac:dyDescent="0.25">
      <c r="C184" s="4">
        <f>'Market Cap % GDP'!J9</f>
        <v>12.7</v>
      </c>
      <c r="D184">
        <f>'Turnover % GDP'!J9</f>
        <v>1</v>
      </c>
      <c r="E184">
        <f>'Listed Co.s'!J9</f>
        <v>66</v>
      </c>
      <c r="F184">
        <f>AS!J9</f>
        <v>1</v>
      </c>
      <c r="G184" s="9">
        <f>TSA!J9</f>
        <v>2</v>
      </c>
    </row>
    <row r="185" spans="3:7" x14ac:dyDescent="0.25">
      <c r="C185" s="4">
        <f>'Market Cap % GDP'!J10</f>
        <v>18.100000000000001</v>
      </c>
      <c r="D185">
        <f>'Turnover % GDP'!J10</f>
        <v>1.5</v>
      </c>
      <c r="E185">
        <f>'Listed Co.s'!J10</f>
        <v>77</v>
      </c>
      <c r="F185">
        <f>AS!J10</f>
        <v>1</v>
      </c>
      <c r="G185" s="9">
        <f>TSA!J10</f>
        <v>3</v>
      </c>
    </row>
    <row r="186" spans="3:7" x14ac:dyDescent="0.25">
      <c r="C186" s="4">
        <f>'Market Cap % GDP'!J11</f>
        <v>12.7</v>
      </c>
      <c r="D186">
        <f>'Turnover % GDP'!J11</f>
        <v>0.4</v>
      </c>
      <c r="E186">
        <f>'Listed Co.s'!J11</f>
        <v>50</v>
      </c>
      <c r="F186">
        <f>AS!J11</f>
        <v>1</v>
      </c>
      <c r="G186" s="9">
        <f>TSA!J11</f>
        <v>4</v>
      </c>
    </row>
    <row r="187" spans="3:7" x14ac:dyDescent="0.25">
      <c r="C187" s="4">
        <f>'Market Cap % GDP'!J12</f>
        <v>11.2</v>
      </c>
      <c r="D187">
        <f>'Turnover % GDP'!J12</f>
        <v>0.3</v>
      </c>
      <c r="E187">
        <f>'Listed Co.s'!J12</f>
        <v>59</v>
      </c>
      <c r="F187">
        <f>AS!J12</f>
        <v>1</v>
      </c>
      <c r="G187" s="9">
        <f>TSA!J12</f>
        <v>5</v>
      </c>
    </row>
    <row r="188" spans="3:7" x14ac:dyDescent="0.25">
      <c r="C188" s="4">
        <f>'Market Cap % GDP'!J13</f>
        <v>12.7</v>
      </c>
      <c r="D188">
        <f>'Turnover % GDP'!J13</f>
        <v>0.9</v>
      </c>
      <c r="E188">
        <f>'Listed Co.s'!J13</f>
        <v>64</v>
      </c>
      <c r="F188">
        <f>AS!J13</f>
        <v>1</v>
      </c>
      <c r="G188" s="9">
        <f>TSA!J13</f>
        <v>6</v>
      </c>
    </row>
    <row r="189" spans="3:7" x14ac:dyDescent="0.25">
      <c r="C189" s="4">
        <f>'Market Cap % GDP'!J14</f>
        <v>14.4</v>
      </c>
      <c r="D189">
        <f>'Turnover % GDP'!J14</f>
        <v>0.5</v>
      </c>
      <c r="E189">
        <f>'Listed Co.s'!J14</f>
        <v>62</v>
      </c>
      <c r="F189">
        <f>AS!J14</f>
        <v>1</v>
      </c>
      <c r="G189" s="9">
        <f>TSA!J14</f>
        <v>7</v>
      </c>
    </row>
    <row r="190" spans="3:7" x14ac:dyDescent="0.25">
      <c r="C190" s="4">
        <f>'Market Cap % GDP'!J15</f>
        <v>15</v>
      </c>
      <c r="D190">
        <f>'Turnover % GDP'!J15</f>
        <v>0.6</v>
      </c>
      <c r="E190">
        <f>'Listed Co.s'!J15</f>
        <v>66</v>
      </c>
      <c r="F190">
        <f>AS!J15</f>
        <v>1</v>
      </c>
      <c r="G190" s="9">
        <f>TSA!J15</f>
        <v>8</v>
      </c>
    </row>
    <row r="191" spans="3:7" x14ac:dyDescent="0.25">
      <c r="C191" s="4">
        <f>'Market Cap % GDP'!J16</f>
        <v>17.899999999999999</v>
      </c>
      <c r="D191">
        <f>'Turnover % GDP'!J16</f>
        <v>0.7</v>
      </c>
      <c r="E191">
        <f>'Listed Co.s'!J16</f>
        <v>66</v>
      </c>
      <c r="F191">
        <f>AS!J16</f>
        <v>1</v>
      </c>
      <c r="G191" s="9">
        <f>TSA!J16</f>
        <v>9</v>
      </c>
    </row>
    <row r="192" spans="3:7" x14ac:dyDescent="0.25">
      <c r="C192" s="4">
        <f>'Market Cap % GDP'!J17</f>
        <v>26.7</v>
      </c>
      <c r="D192">
        <f>'Turnover % GDP'!J17</f>
        <v>1.2</v>
      </c>
      <c r="E192">
        <f>'Listed Co.s'!J17</f>
        <v>145</v>
      </c>
      <c r="F192">
        <f>AS!J17</f>
        <v>1</v>
      </c>
      <c r="G192" s="9">
        <f>TSA!J17</f>
        <v>10</v>
      </c>
    </row>
    <row r="193" spans="3:7" x14ac:dyDescent="0.25">
      <c r="C193" s="4">
        <f>'Market Cap % GDP'!J18</f>
        <v>28.8</v>
      </c>
      <c r="D193">
        <f>'Turnover % GDP'!J18</f>
        <v>1.8</v>
      </c>
      <c r="E193">
        <f>'Listed Co.s'!J18</f>
        <v>145</v>
      </c>
      <c r="F193">
        <f>AS!J18</f>
        <v>1</v>
      </c>
      <c r="G193" s="9">
        <f>TSA!J18</f>
        <v>11</v>
      </c>
    </row>
    <row r="194" spans="3:7" x14ac:dyDescent="0.25">
      <c r="C194" s="4">
        <f>'Market Cap % GDP'!J19</f>
        <v>58.2</v>
      </c>
      <c r="D194">
        <f>'Turnover % GDP'!J19</f>
        <v>3.7</v>
      </c>
      <c r="E194">
        <f>'Listed Co.s'!J19</f>
        <v>183</v>
      </c>
      <c r="F194">
        <f>AS!J19</f>
        <v>1</v>
      </c>
      <c r="G194" s="9">
        <f>TSA!J19</f>
        <v>12</v>
      </c>
    </row>
    <row r="195" spans="3:7" x14ac:dyDescent="0.25">
      <c r="C195" s="4">
        <f>'Market Cap % GDP'!J20</f>
        <v>111.2</v>
      </c>
      <c r="D195">
        <f>'Turnover % GDP'!J20</f>
        <v>6.9</v>
      </c>
      <c r="E195">
        <f>'Listed Co.s'!J20</f>
        <v>353</v>
      </c>
      <c r="F195">
        <f>AS!J20</f>
        <v>1</v>
      </c>
      <c r="G195" s="9">
        <f>TSA!J20</f>
        <v>13</v>
      </c>
    </row>
    <row r="196" spans="3:7" x14ac:dyDescent="0.25">
      <c r="C196" s="4">
        <f>'Market Cap % GDP'!J21</f>
        <v>38.5</v>
      </c>
      <c r="D196">
        <f>'Turnover % GDP'!J21</f>
        <v>4.9000000000000004</v>
      </c>
      <c r="E196">
        <f>'Listed Co.s'!J21</f>
        <v>356</v>
      </c>
      <c r="F196">
        <f>AS!J21</f>
        <v>1</v>
      </c>
      <c r="G196" s="9">
        <f>TSA!J21</f>
        <v>14</v>
      </c>
    </row>
    <row r="197" spans="3:7" x14ac:dyDescent="0.25">
      <c r="C197" s="4">
        <f>'Market Cap % GDP'!J22</f>
        <v>41.2</v>
      </c>
      <c r="D197">
        <f>'Turnover % GDP'!J22</f>
        <v>2.2999999999999998</v>
      </c>
      <c r="E197">
        <f>'Listed Co.s'!J22</f>
        <v>271</v>
      </c>
      <c r="F197">
        <f>AS!J22</f>
        <v>1</v>
      </c>
      <c r="G197" s="9">
        <f>TSA!J22</f>
        <v>15</v>
      </c>
    </row>
    <row r="198" spans="3:7" x14ac:dyDescent="0.25">
      <c r="C198" s="4">
        <f>'Market Cap % GDP'!J23</f>
        <v>41.9</v>
      </c>
      <c r="D198">
        <f>'Turnover % GDP'!J23</f>
        <v>1.7</v>
      </c>
      <c r="E198">
        <f>'Listed Co.s'!J23</f>
        <v>240</v>
      </c>
      <c r="F198">
        <f>AS!J23</f>
        <v>1</v>
      </c>
      <c r="G198" s="9">
        <f>TSA!J23</f>
        <v>16</v>
      </c>
    </row>
    <row r="199" spans="3:7" x14ac:dyDescent="0.25">
      <c r="C199" s="4">
        <f>'Market Cap % GDP'!J24</f>
        <v>34.9</v>
      </c>
      <c r="D199">
        <f>'Turnover % GDP'!J24</f>
        <v>1.5</v>
      </c>
      <c r="E199">
        <f>'Listed Co.s'!J24</f>
        <v>209</v>
      </c>
      <c r="F199">
        <f>AS!J24</f>
        <v>1</v>
      </c>
      <c r="G199" s="9">
        <f>TSA!J24</f>
        <v>17</v>
      </c>
    </row>
    <row r="200" spans="3:7" x14ac:dyDescent="0.25">
      <c r="C200" s="4">
        <f>'Market Cap % GDP'!K3</f>
        <v>3.5</v>
      </c>
      <c r="D200">
        <f>'Turnover % GDP'!K3</f>
        <v>0.2</v>
      </c>
      <c r="E200">
        <f>'Listed Co.s'!K3</f>
        <v>80</v>
      </c>
      <c r="F200">
        <f>AS!K3</f>
        <v>0</v>
      </c>
      <c r="G200" s="9">
        <f>TSA!K3</f>
        <v>0</v>
      </c>
    </row>
    <row r="201" spans="3:7" x14ac:dyDescent="0.25">
      <c r="C201" s="4">
        <f>'Market Cap % GDP'!K4</f>
        <v>9.8000000000000007</v>
      </c>
      <c r="D201">
        <f>'Turnover % GDP'!K4</f>
        <v>0.5</v>
      </c>
      <c r="E201">
        <f>'Listed Co.s'!K4</f>
        <v>83</v>
      </c>
      <c r="F201">
        <f>AS!K4</f>
        <v>0</v>
      </c>
      <c r="G201" s="9">
        <f>TSA!K4</f>
        <v>0</v>
      </c>
    </row>
    <row r="202" spans="3:7" x14ac:dyDescent="0.25">
      <c r="C202" s="4">
        <f>'Market Cap % GDP'!K5</f>
        <v>11.5</v>
      </c>
      <c r="D202">
        <f>'Turnover % GDP'!K5</f>
        <v>1.1000000000000001</v>
      </c>
      <c r="E202">
        <f>'Listed Co.s'!K5</f>
        <v>80</v>
      </c>
      <c r="F202">
        <f>AS!K5</f>
        <v>0</v>
      </c>
      <c r="G202" s="9">
        <f>TSA!K5</f>
        <v>0</v>
      </c>
    </row>
    <row r="203" spans="3:7" x14ac:dyDescent="0.25">
      <c r="C203" s="4">
        <f>'Market Cap % GDP'!K6</f>
        <v>16.600000000000001</v>
      </c>
      <c r="D203">
        <f>'Turnover % GDP'!K6</f>
        <v>1.3</v>
      </c>
      <c r="E203">
        <f>'Listed Co.s'!K6</f>
        <v>89</v>
      </c>
      <c r="F203">
        <f>AS!K6</f>
        <v>0</v>
      </c>
      <c r="G203" s="9">
        <f>TSA!K6</f>
        <v>0</v>
      </c>
    </row>
    <row r="204" spans="3:7" x14ac:dyDescent="0.25">
      <c r="C204" s="4">
        <f>'Market Cap % GDP'!K7</f>
        <v>17.100000000000001</v>
      </c>
      <c r="D204">
        <f>'Turnover % GDP'!K7</f>
        <v>2.7</v>
      </c>
      <c r="E204">
        <f>'Listed Co.s'!K7</f>
        <v>113</v>
      </c>
      <c r="F204">
        <f>AS!K7</f>
        <v>0</v>
      </c>
      <c r="G204" s="9">
        <f>TSA!K7</f>
        <v>0</v>
      </c>
    </row>
    <row r="205" spans="3:7" x14ac:dyDescent="0.25">
      <c r="C205" s="4">
        <f>'Market Cap % GDP'!K8</f>
        <v>19.3</v>
      </c>
      <c r="D205">
        <f>'Turnover % GDP'!K8</f>
        <v>1.4</v>
      </c>
      <c r="E205">
        <f>'Listed Co.s'!K8</f>
        <v>190</v>
      </c>
      <c r="F205">
        <f>AS!K8</f>
        <v>0</v>
      </c>
      <c r="G205" s="9">
        <f>TSA!K8</f>
        <v>0</v>
      </c>
    </row>
    <row r="206" spans="3:7" x14ac:dyDescent="0.25">
      <c r="C206" s="4">
        <f>'Market Cap % GDP'!K9</f>
        <v>17.600000000000001</v>
      </c>
      <c r="D206">
        <f>'Turnover % GDP'!K9</f>
        <v>1.4</v>
      </c>
      <c r="E206">
        <f>'Listed Co.s'!K9</f>
        <v>189</v>
      </c>
      <c r="F206">
        <f>AS!K9</f>
        <v>0</v>
      </c>
      <c r="G206" s="9">
        <f>TSA!K9</f>
        <v>0</v>
      </c>
    </row>
    <row r="207" spans="3:7" x14ac:dyDescent="0.25">
      <c r="C207" s="4">
        <f>'Market Cap % GDP'!K10</f>
        <v>18.3</v>
      </c>
      <c r="D207">
        <f>'Turnover % GDP'!K10</f>
        <v>1.7</v>
      </c>
      <c r="E207">
        <f>'Listed Co.s'!K10</f>
        <v>189</v>
      </c>
      <c r="F207">
        <f>AS!K10</f>
        <v>0</v>
      </c>
      <c r="G207" s="9">
        <f>TSA!K10</f>
        <v>0</v>
      </c>
    </row>
    <row r="208" spans="3:7" x14ac:dyDescent="0.25">
      <c r="C208" s="4">
        <f>'Market Cap % GDP'!K11</f>
        <v>13.6</v>
      </c>
      <c r="D208">
        <f>'Turnover % GDP'!K11</f>
        <v>1.5</v>
      </c>
      <c r="E208">
        <f>'Listed Co.s'!K11</f>
        <v>163</v>
      </c>
      <c r="F208">
        <f>AS!K11</f>
        <v>0</v>
      </c>
      <c r="G208" s="9">
        <f>TSA!K11</f>
        <v>0</v>
      </c>
    </row>
    <row r="209" spans="3:7" x14ac:dyDescent="0.25">
      <c r="C209" s="4">
        <f>'Market Cap % GDP'!K12</f>
        <v>13.4</v>
      </c>
      <c r="D209">
        <f>'Turnover % GDP'!K12</f>
        <v>0.8</v>
      </c>
      <c r="E209">
        <f>'Listed Co.s'!K12</f>
        <v>145</v>
      </c>
      <c r="F209">
        <f>AS!K12</f>
        <v>0</v>
      </c>
      <c r="G209" s="9">
        <f>TSA!K12</f>
        <v>0</v>
      </c>
    </row>
    <row r="210" spans="3:7" x14ac:dyDescent="0.25">
      <c r="C210" s="4">
        <f>'Market Cap % GDP'!K13</f>
        <v>9.6</v>
      </c>
      <c r="D210">
        <f>'Turnover % GDP'!K13</f>
        <v>0.4</v>
      </c>
      <c r="E210">
        <f>'Listed Co.s'!K13</f>
        <v>126</v>
      </c>
      <c r="F210">
        <f>AS!K13</f>
        <v>0</v>
      </c>
      <c r="G210" s="9">
        <f>TSA!K13</f>
        <v>0</v>
      </c>
    </row>
    <row r="211" spans="3:7" x14ac:dyDescent="0.25">
      <c r="C211" s="4">
        <f>'Market Cap % GDP'!K14</f>
        <v>13.5</v>
      </c>
      <c r="D211">
        <f>'Turnover % GDP'!K14</f>
        <v>0.4</v>
      </c>
      <c r="E211">
        <f>'Listed Co.s'!K14</f>
        <v>123</v>
      </c>
      <c r="F211">
        <f>AS!K14</f>
        <v>0</v>
      </c>
      <c r="G211" s="9">
        <f>TSA!K14</f>
        <v>0</v>
      </c>
    </row>
    <row r="212" spans="3:7" x14ac:dyDescent="0.25">
      <c r="C212" s="4">
        <f>'Market Cap % GDP'!K15</f>
        <v>9.9</v>
      </c>
      <c r="D212">
        <f>'Turnover % GDP'!K15</f>
        <v>0.3</v>
      </c>
      <c r="E212">
        <f>'Listed Co.s'!K15</f>
        <v>114</v>
      </c>
      <c r="F212">
        <f>AS!K15</f>
        <v>0</v>
      </c>
      <c r="G212" s="9">
        <f>TSA!K15</f>
        <v>0</v>
      </c>
    </row>
    <row r="213" spans="3:7" x14ac:dyDescent="0.25">
      <c r="C213" s="4">
        <f>'Market Cap % GDP'!K16</f>
        <v>15.1</v>
      </c>
      <c r="D213">
        <f>'Turnover % GDP'!K16</f>
        <v>0.4</v>
      </c>
      <c r="E213">
        <f>'Listed Co.s'!K16</f>
        <v>114</v>
      </c>
      <c r="F213">
        <f>AS!K16</f>
        <v>0</v>
      </c>
      <c r="G213" s="9">
        <f>TSA!K16</f>
        <v>0</v>
      </c>
    </row>
    <row r="214" spans="3:7" x14ac:dyDescent="0.25">
      <c r="C214" s="4">
        <f>'Market Cap % GDP'!K17</f>
        <v>21.5</v>
      </c>
      <c r="D214">
        <f>'Turnover % GDP'!K17</f>
        <v>1.2</v>
      </c>
      <c r="E214">
        <f>'Listed Co.s'!K17</f>
        <v>114</v>
      </c>
      <c r="F214">
        <f>AS!K17</f>
        <v>0</v>
      </c>
      <c r="G214" s="9">
        <f>TSA!K17</f>
        <v>0</v>
      </c>
    </row>
    <row r="215" spans="3:7" x14ac:dyDescent="0.25">
      <c r="C215" s="4">
        <f>'Market Cap % GDP'!K18</f>
        <v>31.4</v>
      </c>
      <c r="D215">
        <f>'Turnover % GDP'!K18</f>
        <v>4.3</v>
      </c>
      <c r="E215">
        <f>'Listed Co.s'!K18</f>
        <v>114</v>
      </c>
      <c r="F215">
        <f>AS!K18</f>
        <v>0</v>
      </c>
      <c r="G215" s="9">
        <f>TSA!K18</f>
        <v>0</v>
      </c>
    </row>
    <row r="216" spans="3:7" x14ac:dyDescent="0.25">
      <c r="C216" s="4">
        <f>'Market Cap % GDP'!K19</f>
        <v>34.5</v>
      </c>
      <c r="D216">
        <f>'Turnover % GDP'!K19</f>
        <v>7</v>
      </c>
      <c r="E216">
        <f>'Listed Co.s'!K19</f>
        <v>114</v>
      </c>
      <c r="F216">
        <f>AS!K19</f>
        <v>0</v>
      </c>
      <c r="G216" s="9">
        <f>TSA!K19</f>
        <v>0</v>
      </c>
    </row>
    <row r="217" spans="3:7" x14ac:dyDescent="0.25">
      <c r="C217" s="4">
        <f>'Market Cap % GDP'!K20</f>
        <v>49.1</v>
      </c>
      <c r="D217">
        <f>'Turnover % GDP'!K20</f>
        <v>5</v>
      </c>
      <c r="E217">
        <f>'Listed Co.s'!K20</f>
        <v>96</v>
      </c>
      <c r="F217">
        <f>AS!K20</f>
        <v>1</v>
      </c>
      <c r="G217" s="9">
        <f>TSA!K20</f>
        <v>1</v>
      </c>
    </row>
    <row r="218" spans="3:7" x14ac:dyDescent="0.25">
      <c r="C218" s="4">
        <f>'Market Cap % GDP'!K21</f>
        <v>35.700000000000003</v>
      </c>
      <c r="D218">
        <f>'Turnover % GDP'!K21</f>
        <v>5.0999999999999996</v>
      </c>
      <c r="E218">
        <f>'Listed Co.s'!K21</f>
        <v>96</v>
      </c>
      <c r="F218">
        <f>AS!K21</f>
        <v>1</v>
      </c>
      <c r="G218" s="9">
        <f>TSA!K21</f>
        <v>2</v>
      </c>
    </row>
    <row r="219" spans="3:7" x14ac:dyDescent="0.25">
      <c r="C219" s="4">
        <f>'Market Cap % GDP'!K22</f>
        <v>56.9</v>
      </c>
      <c r="D219">
        <f>'Turnover % GDP'!K22</f>
        <v>5.5</v>
      </c>
      <c r="E219">
        <f>'Listed Co.s'!K22</f>
        <v>86</v>
      </c>
      <c r="F219">
        <f>AS!K22</f>
        <v>1</v>
      </c>
      <c r="G219" s="9">
        <f>TSA!K22</f>
        <v>3</v>
      </c>
    </row>
    <row r="220" spans="3:7" x14ac:dyDescent="0.25">
      <c r="C220" s="4">
        <f>'Market Cap % GDP'!K23</f>
        <v>72.8</v>
      </c>
      <c r="D220">
        <f>'Turnover % GDP'!K23</f>
        <v>8</v>
      </c>
      <c r="E220">
        <f>'Listed Co.s'!K23</f>
        <v>84</v>
      </c>
      <c r="F220">
        <f>AS!K23</f>
        <v>1</v>
      </c>
      <c r="G220" s="9">
        <f>TSA!K23</f>
        <v>4</v>
      </c>
    </row>
    <row r="221" spans="3:7" x14ac:dyDescent="0.25">
      <c r="C221" s="4">
        <f>'Market Cap % GDP'!K24</f>
        <v>60.4</v>
      </c>
      <c r="D221">
        <f>'Turnover % GDP'!K24</f>
        <v>8.1999999999999993</v>
      </c>
      <c r="E221">
        <f>'Listed Co.s'!K24</f>
        <v>79</v>
      </c>
      <c r="F221">
        <f>AS!K24</f>
        <v>1</v>
      </c>
      <c r="G221" s="9">
        <f>TSA!K24</f>
        <v>5</v>
      </c>
    </row>
    <row r="222" spans="3:7" x14ac:dyDescent="0.25">
      <c r="C222" s="4">
        <f>'Market Cap % GDP'!L3</f>
        <v>4.0999999999999996</v>
      </c>
      <c r="D222">
        <f>'Turnover % GDP'!L3</f>
        <v>0.3</v>
      </c>
      <c r="E222">
        <f>'Listed Co.s'!L3</f>
        <v>573</v>
      </c>
      <c r="F222">
        <f>AS!L3</f>
        <v>0</v>
      </c>
      <c r="G222" s="9">
        <f>TSA!L3</f>
        <v>0</v>
      </c>
    </row>
    <row r="223" spans="3:7" x14ac:dyDescent="0.25">
      <c r="C223" s="4">
        <f>'Market Cap % GDP'!L4</f>
        <v>7.2</v>
      </c>
      <c r="D223">
        <f>'Turnover % GDP'!L4</f>
        <v>0.4</v>
      </c>
      <c r="E223">
        <f>'Listed Co.s'!L4</f>
        <v>627</v>
      </c>
      <c r="F223">
        <f>AS!L4</f>
        <v>0</v>
      </c>
      <c r="G223" s="9">
        <f>TSA!L4</f>
        <v>0</v>
      </c>
    </row>
    <row r="224" spans="3:7" x14ac:dyDescent="0.25">
      <c r="C224" s="4">
        <f>'Market Cap % GDP'!L5</f>
        <v>7.8</v>
      </c>
      <c r="D224">
        <f>'Turnover % GDP'!L5</f>
        <v>0.5</v>
      </c>
      <c r="E224">
        <f>'Listed Co.s'!L5</f>
        <v>656</v>
      </c>
      <c r="F224">
        <f>AS!L5</f>
        <v>0</v>
      </c>
      <c r="G224" s="9">
        <f>TSA!L5</f>
        <v>0</v>
      </c>
    </row>
    <row r="225" spans="3:7" x14ac:dyDescent="0.25">
      <c r="C225" s="4">
        <f>'Market Cap % GDP'!L6</f>
        <v>8.1999999999999993</v>
      </c>
      <c r="D225">
        <f>'Turnover % GDP'!L6</f>
        <v>0.4</v>
      </c>
      <c r="E225">
        <f>'Listed Co.s'!L6</f>
        <v>674</v>
      </c>
      <c r="F225">
        <f>AS!L6</f>
        <v>0</v>
      </c>
      <c r="G225" s="9">
        <f>TSA!L6</f>
        <v>0</v>
      </c>
    </row>
    <row r="226" spans="3:7" x14ac:dyDescent="0.25">
      <c r="C226" s="4">
        <f>'Market Cap % GDP'!L7</f>
        <v>8.1999999999999993</v>
      </c>
      <c r="D226">
        <f>'Turnover % GDP'!L7</f>
        <v>1.5</v>
      </c>
      <c r="E226">
        <f>'Listed Co.s'!L7</f>
        <v>700</v>
      </c>
      <c r="F226">
        <f>AS!L7</f>
        <v>0</v>
      </c>
      <c r="G226" s="9">
        <f>TSA!L7</f>
        <v>0</v>
      </c>
    </row>
    <row r="227" spans="3:7" x14ac:dyDescent="0.25">
      <c r="C227" s="4">
        <f>'Market Cap % GDP'!L8</f>
        <v>13.4</v>
      </c>
      <c r="D227">
        <f>'Turnover % GDP'!L8</f>
        <v>1.1000000000000001</v>
      </c>
      <c r="E227">
        <f>'Listed Co.s'!L8</f>
        <v>746</v>
      </c>
      <c r="F227">
        <f>AS!L8</f>
        <v>0</v>
      </c>
      <c r="G227" s="9">
        <f>TSA!L8</f>
        <v>0</v>
      </c>
    </row>
    <row r="228" spans="3:7" x14ac:dyDescent="0.25">
      <c r="C228" s="4">
        <f>'Market Cap % GDP'!L9</f>
        <v>21</v>
      </c>
      <c r="D228">
        <f>'Turnover % GDP'!L9</f>
        <v>3.6</v>
      </c>
      <c r="E228">
        <f>'Listed Co.s'!L9</f>
        <v>649</v>
      </c>
      <c r="F228">
        <f>AS!L9</f>
        <v>0</v>
      </c>
      <c r="G228" s="9">
        <f>TSA!L9</f>
        <v>0</v>
      </c>
    </row>
    <row r="229" spans="3:7" x14ac:dyDescent="0.25">
      <c r="C229" s="4">
        <f>'Market Cap % GDP'!L10</f>
        <v>26.6</v>
      </c>
      <c r="D229">
        <f>'Turnover % GDP'!L10</f>
        <v>7.5</v>
      </c>
      <c r="E229">
        <f>'Listed Co.s'!L10</f>
        <v>654</v>
      </c>
      <c r="F229">
        <f>AS!L10</f>
        <v>0</v>
      </c>
      <c r="G229" s="9">
        <f>TSA!L10</f>
        <v>0</v>
      </c>
    </row>
    <row r="230" spans="3:7" x14ac:dyDescent="0.25">
      <c r="C230" s="4">
        <f>'Market Cap % GDP'!L11</f>
        <v>28.7</v>
      </c>
      <c r="D230">
        <f>'Turnover % GDP'!L11</f>
        <v>5.9</v>
      </c>
      <c r="E230">
        <f>'Listed Co.s'!L11</f>
        <v>861</v>
      </c>
      <c r="F230">
        <f>AS!L11</f>
        <v>0</v>
      </c>
      <c r="G230" s="9">
        <f>TSA!L11</f>
        <v>0</v>
      </c>
    </row>
    <row r="231" spans="3:7" x14ac:dyDescent="0.25">
      <c r="C231" s="4">
        <f>'Market Cap % GDP'!L12</f>
        <v>36.200000000000003</v>
      </c>
      <c r="D231">
        <f>'Turnover % GDP'!L12</f>
        <v>10</v>
      </c>
      <c r="E231">
        <f>'Listed Co.s'!L12</f>
        <v>1033</v>
      </c>
      <c r="F231">
        <f>AS!L12</f>
        <v>1</v>
      </c>
      <c r="G231" s="9">
        <f>TSA!L12</f>
        <v>1</v>
      </c>
    </row>
    <row r="232" spans="3:7" x14ac:dyDescent="0.25">
      <c r="C232" s="4">
        <f>'Market Cap % GDP'!L13</f>
        <v>28.8</v>
      </c>
      <c r="D232">
        <f>'Turnover % GDP'!L13</f>
        <v>11.1</v>
      </c>
      <c r="E232">
        <f>'Listed Co.s'!L13</f>
        <v>1076</v>
      </c>
      <c r="F232">
        <f>AS!L13</f>
        <v>1</v>
      </c>
      <c r="G232" s="9">
        <f>TSA!L13</f>
        <v>2</v>
      </c>
    </row>
    <row r="233" spans="3:7" x14ac:dyDescent="0.25">
      <c r="C233" s="4">
        <f>'Market Cap % GDP'!L14</f>
        <v>24.9</v>
      </c>
      <c r="D233">
        <f>'Turnover % GDP'!L14</f>
        <v>4</v>
      </c>
      <c r="E233">
        <f>'Listed Co.s'!L14</f>
        <v>1110</v>
      </c>
      <c r="F233">
        <f>AS!L14</f>
        <v>1</v>
      </c>
      <c r="G233" s="9">
        <f>TSA!L14</f>
        <v>3</v>
      </c>
    </row>
    <row r="234" spans="3:7" x14ac:dyDescent="0.25">
      <c r="C234" s="4">
        <f>'Market Cap % GDP'!L15</f>
        <v>29.7</v>
      </c>
      <c r="D234">
        <f>'Turnover % GDP'!L15</f>
        <v>2.9</v>
      </c>
      <c r="E234">
        <f>'Listed Co.s'!L15</f>
        <v>1148</v>
      </c>
      <c r="F234">
        <f>AS!L15</f>
        <v>1</v>
      </c>
      <c r="G234" s="9">
        <f>TSA!L15</f>
        <v>4</v>
      </c>
    </row>
    <row r="235" spans="3:7" x14ac:dyDescent="0.25">
      <c r="C235" s="4">
        <f>'Market Cap % GDP'!L16</f>
        <v>32.6</v>
      </c>
      <c r="D235">
        <f>'Turnover % GDP'!L16</f>
        <v>4</v>
      </c>
      <c r="E235">
        <f>'Listed Co.s'!L16</f>
        <v>967</v>
      </c>
      <c r="F235">
        <f>AS!L16</f>
        <v>1</v>
      </c>
      <c r="G235" s="9">
        <f>TSA!L16</f>
        <v>5</v>
      </c>
    </row>
    <row r="236" spans="3:7" x14ac:dyDescent="0.25">
      <c r="C236" s="4">
        <f>'Market Cap % GDP'!L17</f>
        <v>48.9</v>
      </c>
      <c r="D236">
        <f>'Turnover % GDP'!L17</f>
        <v>7.1</v>
      </c>
      <c r="E236">
        <f>'Listed Co.s'!L17</f>
        <v>792</v>
      </c>
      <c r="F236">
        <f>AS!L17</f>
        <v>1</v>
      </c>
      <c r="G236" s="9">
        <f>TSA!L17</f>
        <v>6</v>
      </c>
    </row>
    <row r="237" spans="3:7" x14ac:dyDescent="0.25">
      <c r="C237" s="4">
        <f>'Market Cap % GDP'!L18</f>
        <v>88.8</v>
      </c>
      <c r="D237">
        <f>'Turnover % GDP'!L18</f>
        <v>28.3</v>
      </c>
      <c r="E237">
        <f>'Listed Co.s'!L18</f>
        <v>744</v>
      </c>
      <c r="F237">
        <f>AS!L18</f>
        <v>1</v>
      </c>
      <c r="G237" s="9">
        <f>TSA!L18</f>
        <v>7</v>
      </c>
    </row>
    <row r="238" spans="3:7" x14ac:dyDescent="0.25">
      <c r="C238" s="4">
        <f>'Market Cap % GDP'!L19</f>
        <v>87</v>
      </c>
      <c r="D238">
        <f>'Turnover % GDP'!L19</f>
        <v>44.2</v>
      </c>
      <c r="E238">
        <f>'Listed Co.s'!L19</f>
        <v>603</v>
      </c>
      <c r="F238">
        <f>AS!L19</f>
        <v>1</v>
      </c>
      <c r="G238" s="9">
        <f>TSA!L19</f>
        <v>8</v>
      </c>
    </row>
    <row r="239" spans="3:7" x14ac:dyDescent="0.25">
      <c r="C239" s="4">
        <f>'Market Cap % GDP'!L20</f>
        <v>106.8</v>
      </c>
      <c r="D239">
        <f>'Turnover % GDP'!L20</f>
        <v>40.700000000000003</v>
      </c>
      <c r="E239">
        <f>'Listed Co.s'!L20</f>
        <v>435</v>
      </c>
      <c r="F239">
        <f>AS!L20</f>
        <v>1</v>
      </c>
      <c r="G239" s="9">
        <f>TSA!L20</f>
        <v>9</v>
      </c>
    </row>
    <row r="240" spans="3:7" x14ac:dyDescent="0.25">
      <c r="C240" s="4">
        <f>'Market Cap % GDP'!L21</f>
        <v>52.7</v>
      </c>
      <c r="D240">
        <f>'Turnover % GDP'!L21</f>
        <v>42.8</v>
      </c>
      <c r="E240">
        <f>'Listed Co.s'!L21</f>
        <v>373</v>
      </c>
      <c r="F240">
        <f>AS!L21</f>
        <v>1</v>
      </c>
      <c r="G240" s="9">
        <f>TSA!L21</f>
        <v>10</v>
      </c>
    </row>
    <row r="241" spans="3:7" x14ac:dyDescent="0.25">
      <c r="C241" s="4">
        <f>'Market Cap % GDP'!L22</f>
        <v>47.6</v>
      </c>
      <c r="D241">
        <f>'Turnover % GDP'!L22</f>
        <v>27.9</v>
      </c>
      <c r="E241">
        <f>'Listed Co.s'!L22</f>
        <v>305</v>
      </c>
      <c r="F241">
        <f>AS!L22</f>
        <v>1</v>
      </c>
      <c r="G241" s="9">
        <f>TSA!L22</f>
        <v>11</v>
      </c>
    </row>
    <row r="242" spans="3:7" x14ac:dyDescent="0.25">
      <c r="C242" s="4">
        <f>'Market Cap % GDP'!L23</f>
        <v>37.700000000000003</v>
      </c>
      <c r="D242">
        <f>'Turnover % GDP'!L23</f>
        <v>17</v>
      </c>
      <c r="E242">
        <f>'Listed Co.s'!L23</f>
        <v>213</v>
      </c>
      <c r="F242">
        <f>AS!L23</f>
        <v>1</v>
      </c>
      <c r="G242" s="9">
        <f>TSA!L23</f>
        <v>12</v>
      </c>
    </row>
    <row r="243" spans="3:7" x14ac:dyDescent="0.25">
      <c r="C243" s="4">
        <f>'Market Cap % GDP'!L24</f>
        <v>21.2</v>
      </c>
      <c r="D243">
        <f>'Turnover % GDP'!L24</f>
        <v>9.6</v>
      </c>
      <c r="E243">
        <f>'Listed Co.s'!L24</f>
        <v>231</v>
      </c>
      <c r="F243">
        <f>AS!L24</f>
        <v>1</v>
      </c>
      <c r="G243" s="9">
        <f>TSA!L24</f>
        <v>13</v>
      </c>
    </row>
    <row r="244" spans="3:7" x14ac:dyDescent="0.25">
      <c r="C244" s="4">
        <f>'Market Cap % GDP'!M3</f>
        <v>16.3</v>
      </c>
      <c r="D244">
        <f>'Turnover % GDP'!M3</f>
        <v>2.8</v>
      </c>
      <c r="E244">
        <f>'Listed Co.s'!M3</f>
        <v>73</v>
      </c>
      <c r="F244">
        <f>AS!M3</f>
        <v>0</v>
      </c>
      <c r="G244" s="9">
        <f>TSA!M3</f>
        <v>0</v>
      </c>
    </row>
    <row r="245" spans="3:7" x14ac:dyDescent="0.25">
      <c r="C245" s="4">
        <f>'Market Cap % GDP'!M4</f>
        <v>11.4</v>
      </c>
      <c r="D245">
        <f>'Turnover % GDP'!M4</f>
        <v>1.2</v>
      </c>
      <c r="E245">
        <f>'Listed Co.s'!M4</f>
        <v>63</v>
      </c>
      <c r="F245">
        <f>AS!M4</f>
        <v>1</v>
      </c>
      <c r="G245" s="9">
        <f>TSA!M4</f>
        <v>1</v>
      </c>
    </row>
    <row r="246" spans="3:7" x14ac:dyDescent="0.25">
      <c r="C246" s="4">
        <f>'Market Cap % GDP'!M5</f>
        <v>11.1</v>
      </c>
      <c r="D246">
        <f>'Turnover % GDP'!M5</f>
        <v>2.1</v>
      </c>
      <c r="E246">
        <f>'Listed Co.s'!M5</f>
        <v>61</v>
      </c>
      <c r="F246">
        <f>AS!M5</f>
        <v>1</v>
      </c>
      <c r="G246" s="9">
        <f>TSA!M5</f>
        <v>2</v>
      </c>
    </row>
    <row r="247" spans="3:7" x14ac:dyDescent="0.25">
      <c r="C247" s="4">
        <f>'Market Cap % GDP'!M6</f>
        <v>27</v>
      </c>
      <c r="D247">
        <f>'Turnover % GDP'!M6</f>
        <v>9.3000000000000007</v>
      </c>
      <c r="E247">
        <f>'Listed Co.s'!M6</f>
        <v>57</v>
      </c>
      <c r="F247">
        <f>AS!M6</f>
        <v>1</v>
      </c>
      <c r="G247" s="9">
        <f>TSA!M6</f>
        <v>3</v>
      </c>
    </row>
    <row r="248" spans="3:7" x14ac:dyDescent="0.25">
      <c r="C248" s="4">
        <f>'Market Cap % GDP'!M7</f>
        <v>38</v>
      </c>
      <c r="D248">
        <f>'Turnover % GDP'!M7</f>
        <v>13.1</v>
      </c>
      <c r="E248">
        <f>'Listed Co.s'!M7</f>
        <v>65</v>
      </c>
      <c r="F248">
        <f>AS!M7</f>
        <v>1</v>
      </c>
      <c r="G248" s="9">
        <f>TSA!M7</f>
        <v>4</v>
      </c>
    </row>
    <row r="249" spans="3:7" x14ac:dyDescent="0.25">
      <c r="C249" s="4">
        <f>'Market Cap % GDP'!M8</f>
        <v>33.700000000000003</v>
      </c>
      <c r="D249">
        <f>'Turnover % GDP'!M8</f>
        <v>14.5</v>
      </c>
      <c r="E249">
        <f>'Listed Co.s'!M8</f>
        <v>73</v>
      </c>
      <c r="F249">
        <f>AS!M8</f>
        <v>1</v>
      </c>
      <c r="G249" s="9">
        <f>TSA!M8</f>
        <v>5</v>
      </c>
    </row>
    <row r="250" spans="3:7" x14ac:dyDescent="0.25">
      <c r="C250" s="4">
        <f>'Market Cap % GDP'!M9</f>
        <v>49.2</v>
      </c>
      <c r="D250">
        <f>'Turnover % GDP'!M9</f>
        <v>17.5</v>
      </c>
      <c r="E250">
        <f>'Listed Co.s'!M9</f>
        <v>71</v>
      </c>
      <c r="F250">
        <f>AS!M9</f>
        <v>1</v>
      </c>
      <c r="G250" s="9">
        <f>TSA!M9</f>
        <v>6</v>
      </c>
    </row>
    <row r="251" spans="3:7" x14ac:dyDescent="0.25">
      <c r="C251" s="4">
        <f>'Market Cap % GDP'!M10</f>
        <v>59.6</v>
      </c>
      <c r="D251">
        <f>'Turnover % GDP'!M10</f>
        <v>29.6</v>
      </c>
      <c r="E251">
        <f>'Listed Co.s'!M10</f>
        <v>124</v>
      </c>
      <c r="F251">
        <f>AS!M10</f>
        <v>1</v>
      </c>
      <c r="G251" s="9">
        <f>TSA!M10</f>
        <v>7</v>
      </c>
    </row>
    <row r="252" spans="3:7" x14ac:dyDescent="0.25">
      <c r="C252" s="4">
        <f>'Market Cap % GDP'!M11</f>
        <v>119.1</v>
      </c>
      <c r="D252">
        <f>'Turnover % GDP'!M11</f>
        <v>46.5</v>
      </c>
      <c r="E252">
        <f>'Listed Co.s'!M11</f>
        <v>129</v>
      </c>
      <c r="F252">
        <f>AS!M11</f>
        <v>1</v>
      </c>
      <c r="G252" s="9">
        <f>TSA!M11</f>
        <v>8</v>
      </c>
    </row>
    <row r="253" spans="3:7" x14ac:dyDescent="0.25">
      <c r="C253" s="4">
        <f>'Market Cap % GDP'!M12</f>
        <v>268.10000000000002</v>
      </c>
      <c r="D253">
        <f>'Turnover % GDP'!M12</f>
        <v>87.1</v>
      </c>
      <c r="E253">
        <f>'Listed Co.s'!M12</f>
        <v>147</v>
      </c>
      <c r="F253">
        <f>AS!M12</f>
        <v>1</v>
      </c>
      <c r="G253" s="9">
        <f>TSA!M12</f>
        <v>9</v>
      </c>
    </row>
    <row r="254" spans="3:7" x14ac:dyDescent="0.25">
      <c r="C254" s="4">
        <f>'Market Cap % GDP'!M13</f>
        <v>241.1</v>
      </c>
      <c r="D254">
        <f>'Turnover % GDP'!M13</f>
        <v>169.7</v>
      </c>
      <c r="E254">
        <f>'Listed Co.s'!M13</f>
        <v>154</v>
      </c>
      <c r="F254">
        <f>AS!M13</f>
        <v>1</v>
      </c>
      <c r="G254" s="9">
        <f>TSA!M13</f>
        <v>10</v>
      </c>
    </row>
    <row r="255" spans="3:7" x14ac:dyDescent="0.25">
      <c r="C255" s="4">
        <f>'Market Cap % GDP'!M14</f>
        <v>152.80000000000001</v>
      </c>
      <c r="D255">
        <f>'Turnover % GDP'!M14</f>
        <v>143.69999999999999</v>
      </c>
      <c r="E255">
        <f>'Listed Co.s'!M14</f>
        <v>152</v>
      </c>
      <c r="F255">
        <f>AS!M14</f>
        <v>1</v>
      </c>
      <c r="G255" s="9">
        <f>TSA!M14</f>
        <v>11</v>
      </c>
    </row>
    <row r="256" spans="3:7" x14ac:dyDescent="0.25">
      <c r="C256" s="4">
        <f>'Market Cap % GDP'!M15</f>
        <v>102.7</v>
      </c>
      <c r="D256">
        <f>'Turnover % GDP'!M15</f>
        <v>130.5</v>
      </c>
      <c r="E256">
        <f>'Listed Co.s'!M15</f>
        <v>147</v>
      </c>
      <c r="F256">
        <f>AS!M15</f>
        <v>1</v>
      </c>
      <c r="G256" s="9">
        <f>TSA!M15</f>
        <v>12</v>
      </c>
    </row>
    <row r="257" spans="3:7" x14ac:dyDescent="0.25">
      <c r="C257" s="4">
        <f>'Market Cap % GDP'!M16</f>
        <v>103.7</v>
      </c>
      <c r="D257">
        <f>'Turnover % GDP'!M16</f>
        <v>99.5</v>
      </c>
      <c r="E257">
        <f>'Listed Co.s'!M16</f>
        <v>142</v>
      </c>
      <c r="F257">
        <f>AS!M16</f>
        <v>1</v>
      </c>
      <c r="G257" s="9">
        <f>TSA!M16</f>
        <v>13</v>
      </c>
    </row>
    <row r="258" spans="3:7" x14ac:dyDescent="0.25">
      <c r="C258" s="4">
        <f>'Market Cap % GDP'!M17</f>
        <v>97.2</v>
      </c>
      <c r="D258">
        <f>'Turnover % GDP'!M17</f>
        <v>116.4</v>
      </c>
      <c r="E258">
        <f>'Listed Co.s'!M17</f>
        <v>134</v>
      </c>
      <c r="F258">
        <f>AS!M17</f>
        <v>1</v>
      </c>
      <c r="G258" s="9">
        <f>TSA!M17</f>
        <v>14</v>
      </c>
    </row>
    <row r="259" spans="3:7" x14ac:dyDescent="0.25">
      <c r="C259" s="4">
        <f>'Market Cap % GDP'!M18</f>
        <v>107</v>
      </c>
      <c r="D259">
        <f>'Turnover % GDP'!M18</f>
        <v>139.69999999999999</v>
      </c>
      <c r="E259">
        <f>'Listed Co.s'!M18</f>
        <v>134</v>
      </c>
      <c r="F259">
        <f>AS!M18</f>
        <v>1</v>
      </c>
      <c r="G259" s="9">
        <f>TSA!M18</f>
        <v>15</v>
      </c>
    </row>
    <row r="260" spans="3:7" x14ac:dyDescent="0.25">
      <c r="C260" s="4">
        <f>'Market Cap % GDP'!M19</f>
        <v>127.7</v>
      </c>
      <c r="D260">
        <f>'Turnover % GDP'!M19</f>
        <v>171.6</v>
      </c>
      <c r="E260">
        <f>'Listed Co.s'!M19</f>
        <v>134</v>
      </c>
      <c r="F260">
        <f>AS!M19</f>
        <v>1</v>
      </c>
      <c r="G260" s="9">
        <f>TSA!M19</f>
        <v>16</v>
      </c>
    </row>
    <row r="261" spans="3:7" x14ac:dyDescent="0.25">
      <c r="C261" s="4">
        <f>'Market Cap % GDP'!M20</f>
        <v>150</v>
      </c>
      <c r="D261">
        <f>'Turnover % GDP'!M20</f>
        <v>220.8</v>
      </c>
      <c r="E261">
        <f>'Listed Co.s'!M20</f>
        <v>130</v>
      </c>
      <c r="F261">
        <f>AS!M20</f>
        <v>1</v>
      </c>
      <c r="G261" s="9">
        <f>TSA!M20</f>
        <v>17</v>
      </c>
    </row>
    <row r="262" spans="3:7" x14ac:dyDescent="0.25">
      <c r="C262" s="4">
        <f>'Market Cap % GDP'!M21</f>
        <v>56.8</v>
      </c>
      <c r="D262">
        <f>'Turnover % GDP'!M21</f>
        <v>143.5</v>
      </c>
      <c r="E262">
        <f>'Listed Co.s'!M21</f>
        <v>126</v>
      </c>
      <c r="F262">
        <f>AS!M21</f>
        <v>1</v>
      </c>
      <c r="G262" s="9">
        <f>TSA!M21</f>
        <v>18</v>
      </c>
    </row>
    <row r="263" spans="3:7" x14ac:dyDescent="0.25">
      <c r="C263" s="4">
        <f>'Market Cap % GDP'!M22</f>
        <v>38</v>
      </c>
      <c r="D263">
        <f>'Turnover % GDP'!M22</f>
        <v>38.1</v>
      </c>
      <c r="E263">
        <f>'Listed Co.s'!M22</f>
        <v>125</v>
      </c>
      <c r="F263">
        <f>AS!M22</f>
        <v>1</v>
      </c>
      <c r="G263" s="9">
        <f>TSA!M22</f>
        <v>19</v>
      </c>
    </row>
    <row r="264" spans="3:7" x14ac:dyDescent="0.25">
      <c r="C264" s="4">
        <f>'Market Cap % GDP'!M23</f>
        <v>50.2</v>
      </c>
      <c r="D264">
        <f>'Turnover % GDP'!M23</f>
        <v>43.3</v>
      </c>
      <c r="E264">
        <f>'Listed Co.s'!M23</f>
        <v>123</v>
      </c>
      <c r="F264">
        <f>AS!M23</f>
        <v>1</v>
      </c>
      <c r="G264" s="9">
        <f>TSA!M23</f>
        <v>20</v>
      </c>
    </row>
    <row r="265" spans="3:7" x14ac:dyDescent="0.25">
      <c r="C265" s="4">
        <f>'Market Cap % GDP'!M24</f>
        <v>54.4</v>
      </c>
      <c r="D265">
        <f>'Turnover % GDP'!M24</f>
        <v>66.3</v>
      </c>
      <c r="E265">
        <f>'Listed Co.s'!M24</f>
        <v>121</v>
      </c>
      <c r="F265">
        <f>AS!M24</f>
        <v>1</v>
      </c>
      <c r="G265" s="9">
        <f>TSA!M24</f>
        <v>21</v>
      </c>
    </row>
    <row r="266" spans="3:7" x14ac:dyDescent="0.25">
      <c r="C266" s="4">
        <f>'Market Cap % GDP'!N3</f>
        <v>25.2</v>
      </c>
      <c r="D266">
        <f>'Turnover % GDP'!N3</f>
        <v>9.4</v>
      </c>
      <c r="E266">
        <f>'Listed Co.s'!N3</f>
        <v>578</v>
      </c>
      <c r="F266">
        <f>AS!N3</f>
        <v>1</v>
      </c>
      <c r="G266" s="9">
        <f>TSA!N3</f>
        <v>1</v>
      </c>
    </row>
    <row r="267" spans="3:7" x14ac:dyDescent="0.25">
      <c r="C267" s="4">
        <f>'Market Cap % GDP'!N4</f>
        <v>27.9</v>
      </c>
      <c r="D267">
        <f>'Turnover % GDP'!N4</f>
        <v>9.1</v>
      </c>
      <c r="E267">
        <f>'Listed Co.s'!N4</f>
        <v>551</v>
      </c>
      <c r="F267">
        <f>AS!N4</f>
        <v>1</v>
      </c>
      <c r="G267" s="9">
        <f>TSA!N4</f>
        <v>2</v>
      </c>
    </row>
    <row r="268" spans="3:7" x14ac:dyDescent="0.25">
      <c r="C268" s="4">
        <f>'Market Cap % GDP'!N5</f>
        <v>25.6</v>
      </c>
      <c r="D268">
        <f>'Turnover % GDP'!N5</f>
        <v>8.9</v>
      </c>
      <c r="E268">
        <f>'Listed Co.s'!N5</f>
        <v>786</v>
      </c>
      <c r="F268">
        <f>AS!N5</f>
        <v>1</v>
      </c>
      <c r="G268" s="9">
        <f>TSA!N5</f>
        <v>3</v>
      </c>
    </row>
    <row r="269" spans="3:7" x14ac:dyDescent="0.25">
      <c r="C269" s="4">
        <f>'Market Cap % GDP'!N6</f>
        <v>35.200000000000003</v>
      </c>
      <c r="D269">
        <f>'Turnover % GDP'!N6</f>
        <v>13.4</v>
      </c>
      <c r="E269">
        <f>'Listed Co.s'!N6</f>
        <v>472</v>
      </c>
      <c r="F269">
        <f>AS!N6</f>
        <v>1</v>
      </c>
      <c r="G269" s="9">
        <f>TSA!N6</f>
        <v>4</v>
      </c>
    </row>
    <row r="270" spans="3:7" x14ac:dyDescent="0.25">
      <c r="C270" s="4">
        <f>'Market Cap % GDP'!N7</f>
        <v>33</v>
      </c>
      <c r="D270">
        <f>'Turnover % GDP'!N7</f>
        <v>22.5</v>
      </c>
      <c r="E270">
        <f>'Listed Co.s'!N7</f>
        <v>459</v>
      </c>
      <c r="F270">
        <f>AS!N7</f>
        <v>1</v>
      </c>
      <c r="G270" s="9">
        <f>TSA!N7</f>
        <v>5</v>
      </c>
    </row>
    <row r="271" spans="3:7" x14ac:dyDescent="0.25">
      <c r="C271" s="4">
        <f>'Market Cap % GDP'!N8</f>
        <v>33.200000000000003</v>
      </c>
      <c r="D271">
        <f>'Turnover % GDP'!N8</f>
        <v>23.2</v>
      </c>
      <c r="E271">
        <f>'Listed Co.s'!N8</f>
        <v>450</v>
      </c>
      <c r="F271">
        <f>AS!N8</f>
        <v>1</v>
      </c>
      <c r="G271" s="9">
        <f>TSA!N8</f>
        <v>6</v>
      </c>
    </row>
    <row r="272" spans="3:7" x14ac:dyDescent="0.25">
      <c r="C272" s="4">
        <f>'Market Cap % GDP'!N9</f>
        <v>37.6</v>
      </c>
      <c r="D272">
        <f>'Turnover % GDP'!N9</f>
        <v>17.600000000000001</v>
      </c>
      <c r="E272">
        <f>'Listed Co.s'!N9</f>
        <v>686</v>
      </c>
      <c r="F272">
        <f>AS!N9</f>
        <v>1</v>
      </c>
      <c r="G272" s="9">
        <f>TSA!N9</f>
        <v>7</v>
      </c>
    </row>
    <row r="273" spans="3:7" x14ac:dyDescent="0.25">
      <c r="C273" s="4">
        <f>'Market Cap % GDP'!N10</f>
        <v>47.4</v>
      </c>
      <c r="D273">
        <f>'Turnover % GDP'!N10</f>
        <v>28.3</v>
      </c>
      <c r="E273">
        <f>'Listed Co.s'!N10</f>
        <v>683</v>
      </c>
      <c r="F273">
        <f>AS!N10</f>
        <v>1</v>
      </c>
      <c r="G273" s="9">
        <f>TSA!N10</f>
        <v>8</v>
      </c>
    </row>
    <row r="274" spans="3:7" x14ac:dyDescent="0.25">
      <c r="C274" s="4">
        <f>'Market Cap % GDP'!N11</f>
        <v>67.5</v>
      </c>
      <c r="D274">
        <f>'Turnover % GDP'!N11</f>
        <v>40.299999999999997</v>
      </c>
      <c r="E274">
        <f>'Listed Co.s'!N11</f>
        <v>711</v>
      </c>
      <c r="F274">
        <f>AS!N11</f>
        <v>1</v>
      </c>
      <c r="G274" s="9">
        <f>TSA!N11</f>
        <v>9</v>
      </c>
    </row>
    <row r="275" spans="3:7" x14ac:dyDescent="0.25">
      <c r="C275" s="4">
        <f>'Market Cap % GDP'!N12</f>
        <v>101.3</v>
      </c>
      <c r="D275">
        <f>'Turnover % GDP'!N12</f>
        <v>54.1</v>
      </c>
      <c r="E275">
        <f>'Listed Co.s'!N12</f>
        <v>968</v>
      </c>
      <c r="F275">
        <f>AS!N12</f>
        <v>1</v>
      </c>
      <c r="G275" s="9">
        <f>TSA!N12</f>
        <v>10</v>
      </c>
    </row>
    <row r="276" spans="3:7" x14ac:dyDescent="0.25">
      <c r="C276" s="4">
        <f>'Market Cap % GDP'!N13</f>
        <v>109.1</v>
      </c>
      <c r="D276">
        <f>'Turnover % GDP'!N13</f>
        <v>81.7</v>
      </c>
      <c r="E276">
        <f>'Listed Co.s'!N13</f>
        <v>808</v>
      </c>
      <c r="F276">
        <f>AS!N13</f>
        <v>1</v>
      </c>
      <c r="G276" s="9">
        <f>TSA!N13</f>
        <v>11</v>
      </c>
    </row>
    <row r="277" spans="3:7" x14ac:dyDescent="0.25">
      <c r="C277" s="4">
        <f>'Market Cap % GDP'!N14</f>
        <v>87.8</v>
      </c>
      <c r="D277">
        <f>'Turnover % GDP'!N14</f>
        <v>80.5</v>
      </c>
      <c r="E277">
        <f>'Listed Co.s'!N14</f>
        <v>791</v>
      </c>
      <c r="F277">
        <f>AS!N14</f>
        <v>1</v>
      </c>
      <c r="G277" s="9">
        <f>TSA!N14</f>
        <v>12</v>
      </c>
    </row>
    <row r="278" spans="3:7" x14ac:dyDescent="0.25">
      <c r="C278" s="4">
        <f>'Market Cap % GDP'!N15</f>
        <v>66.599999999999994</v>
      </c>
      <c r="D278">
        <f>'Turnover % GDP'!N15</f>
        <v>64.400000000000006</v>
      </c>
      <c r="E278">
        <f>'Listed Co.s'!N15</f>
        <v>772</v>
      </c>
      <c r="F278">
        <f>AS!N15</f>
        <v>1</v>
      </c>
      <c r="G278" s="9">
        <f>TSA!N15</f>
        <v>13</v>
      </c>
    </row>
    <row r="279" spans="3:7" x14ac:dyDescent="0.25">
      <c r="C279" s="4">
        <f>'Market Cap % GDP'!N16</f>
        <v>75.7</v>
      </c>
      <c r="D279">
        <f>'Turnover % GDP'!N16</f>
        <v>61.6</v>
      </c>
      <c r="E279">
        <f>'Listed Co.s'!N16</f>
        <v>934</v>
      </c>
      <c r="F279">
        <f>AS!N16</f>
        <v>1</v>
      </c>
      <c r="G279" s="9">
        <f>TSA!N16</f>
        <v>14</v>
      </c>
    </row>
    <row r="280" spans="3:7" x14ac:dyDescent="0.25">
      <c r="C280" s="4">
        <f>'Market Cap % GDP'!N17</f>
        <v>75.8</v>
      </c>
      <c r="D280">
        <f>'Turnover % GDP'!N17</f>
        <v>68.900000000000006</v>
      </c>
      <c r="E280">
        <f>'Listed Co.s'!N17</f>
        <v>898</v>
      </c>
      <c r="F280">
        <f>AS!N17</f>
        <v>1</v>
      </c>
      <c r="G280" s="9">
        <f>TSA!N17</f>
        <v>15</v>
      </c>
    </row>
    <row r="281" spans="3:7" x14ac:dyDescent="0.25">
      <c r="C281" s="4">
        <f>'Market Cap % GDP'!N18</f>
        <v>82.3</v>
      </c>
      <c r="D281">
        <f>'Turnover % GDP'!N18</f>
        <v>71.400000000000006</v>
      </c>
      <c r="E281">
        <f>'Listed Co.s'!N18</f>
        <v>885</v>
      </c>
      <c r="F281">
        <f>AS!N18</f>
        <v>1</v>
      </c>
      <c r="G281" s="9">
        <f>TSA!N18</f>
        <v>16</v>
      </c>
    </row>
    <row r="282" spans="3:7" x14ac:dyDescent="0.25">
      <c r="C282" s="4">
        <f>'Market Cap % GDP'!N19</f>
        <v>107.7</v>
      </c>
      <c r="D282">
        <f>'Turnover % GDP'!N19</f>
        <v>111</v>
      </c>
      <c r="E282">
        <f>'Listed Co.s'!N19</f>
        <v>717</v>
      </c>
      <c r="F282">
        <f>AS!N19</f>
        <v>1</v>
      </c>
      <c r="G282" s="9">
        <f>TSA!N19</f>
        <v>17</v>
      </c>
    </row>
    <row r="283" spans="3:7" x14ac:dyDescent="0.25">
      <c r="C283" s="4">
        <f>'Market Cap % GDP'!N20</f>
        <v>107.3</v>
      </c>
      <c r="D283">
        <f>'Turnover % GDP'!N20</f>
        <v>132.4</v>
      </c>
      <c r="E283">
        <f>'Listed Co.s'!N20</f>
        <v>707</v>
      </c>
      <c r="F283">
        <f>AS!N20</f>
        <v>1</v>
      </c>
      <c r="G283" s="9">
        <f>TSA!N20</f>
        <v>18</v>
      </c>
    </row>
    <row r="284" spans="3:7" x14ac:dyDescent="0.25">
      <c r="C284" s="4">
        <f>'Market Cap % GDP'!N21</f>
        <v>52.7</v>
      </c>
      <c r="D284">
        <f>'Turnover % GDP'!N21</f>
        <v>115.3</v>
      </c>
      <c r="E284">
        <f>'Listed Co.s'!N21</f>
        <v>966</v>
      </c>
      <c r="F284">
        <f>AS!N21</f>
        <v>1</v>
      </c>
      <c r="G284" s="9">
        <f>TSA!N21</f>
        <v>19</v>
      </c>
    </row>
    <row r="285" spans="3:7" x14ac:dyDescent="0.25">
      <c r="C285" s="4">
        <f>'Market Cap % GDP'!N22</f>
        <v>75.3</v>
      </c>
      <c r="D285">
        <f>'Turnover % GDP'!N22</f>
        <v>52.1</v>
      </c>
      <c r="E285">
        <f>'Listed Co.s'!N22</f>
        <v>941</v>
      </c>
      <c r="F285">
        <f>AS!N22</f>
        <v>1</v>
      </c>
      <c r="G285" s="9">
        <f>TSA!N22</f>
        <v>20</v>
      </c>
    </row>
    <row r="286" spans="3:7" x14ac:dyDescent="0.25">
      <c r="C286" s="4">
        <f>'Market Cap % GDP'!N23</f>
        <v>75.599999999999994</v>
      </c>
      <c r="D286">
        <f>'Turnover % GDP'!N23</f>
        <v>57.6</v>
      </c>
      <c r="E286">
        <f>'Listed Co.s'!N23</f>
        <v>901</v>
      </c>
      <c r="F286">
        <f>AS!N23</f>
        <v>1</v>
      </c>
      <c r="G286" s="9">
        <f>TSA!N23</f>
        <v>21</v>
      </c>
    </row>
    <row r="287" spans="3:7" x14ac:dyDescent="0.25">
      <c r="C287" s="4">
        <f>'Market Cap % GDP'!N24</f>
        <v>56.6</v>
      </c>
      <c r="D287">
        <f>'Turnover % GDP'!N24</f>
        <v>53.2</v>
      </c>
      <c r="E287">
        <f>'Listed Co.s'!N24</f>
        <v>893</v>
      </c>
      <c r="F287">
        <f>AS!N24</f>
        <v>1</v>
      </c>
      <c r="G287" s="9">
        <f>TSA!N24</f>
        <v>22</v>
      </c>
    </row>
    <row r="288" spans="3:7" x14ac:dyDescent="0.25">
      <c r="C288" s="4">
        <f>'Market Cap % GDP'!O3</f>
        <v>20.7</v>
      </c>
      <c r="D288">
        <f>'Turnover % GDP'!O3</f>
        <v>29.3</v>
      </c>
      <c r="E288">
        <f>'Listed Co.s'!O3</f>
        <v>413</v>
      </c>
      <c r="F288">
        <f>AS!O3</f>
        <v>0</v>
      </c>
      <c r="G288" s="9">
        <f>TSA!O3</f>
        <v>0</v>
      </c>
    </row>
    <row r="289" spans="3:7" x14ac:dyDescent="0.25">
      <c r="C289" s="4">
        <f>'Market Cap % GDP'!O4</f>
        <v>21.7</v>
      </c>
      <c r="D289">
        <f>'Turnover % GDP'!O4</f>
        <v>21</v>
      </c>
      <c r="E289">
        <f>'Listed Co.s'!O4</f>
        <v>428</v>
      </c>
      <c r="F289">
        <f>AS!O4</f>
        <v>0</v>
      </c>
      <c r="G289" s="9">
        <f>TSA!O4</f>
        <v>0</v>
      </c>
    </row>
    <row r="290" spans="3:7" x14ac:dyDescent="0.25">
      <c r="C290" s="4">
        <f>'Market Cap % GDP'!O5</f>
        <v>16.899999999999999</v>
      </c>
      <c r="D290">
        <f>'Turnover % GDP'!O5</f>
        <v>21.6</v>
      </c>
      <c r="E290">
        <f>'Listed Co.s'!O5</f>
        <v>665</v>
      </c>
      <c r="F290">
        <f>AS!O5</f>
        <v>0</v>
      </c>
      <c r="G290" s="9">
        <f>TSA!O5</f>
        <v>0</v>
      </c>
    </row>
    <row r="291" spans="3:7" x14ac:dyDescent="0.25">
      <c r="C291" s="4">
        <f>'Market Cap % GDP'!O6</f>
        <v>23.1</v>
      </c>
      <c r="D291">
        <f>'Turnover % GDP'!O6</f>
        <v>15.1</v>
      </c>
      <c r="E291">
        <f>'Listed Co.s'!O6</f>
        <v>426</v>
      </c>
      <c r="F291">
        <f>AS!O6</f>
        <v>0</v>
      </c>
      <c r="G291" s="9">
        <f>TSA!O6</f>
        <v>0</v>
      </c>
    </row>
    <row r="292" spans="3:7" x14ac:dyDescent="0.25">
      <c r="C292" s="4">
        <f>'Market Cap % GDP'!O7</f>
        <v>21.9</v>
      </c>
      <c r="D292">
        <f>'Turnover % GDP'!O7</f>
        <v>21.4</v>
      </c>
      <c r="E292">
        <f>'Listed Co.s'!O7</f>
        <v>417</v>
      </c>
      <c r="F292">
        <f>AS!O7</f>
        <v>0</v>
      </c>
      <c r="G292" s="9">
        <f>TSA!O7</f>
        <v>0</v>
      </c>
    </row>
    <row r="293" spans="3:7" x14ac:dyDescent="0.25">
      <c r="C293" s="4">
        <f>'Market Cap % GDP'!O8</f>
        <v>22.9</v>
      </c>
      <c r="D293">
        <f>'Turnover % GDP'!O8</f>
        <v>22.7</v>
      </c>
      <c r="E293">
        <f>'Listed Co.s'!O8</f>
        <v>678</v>
      </c>
      <c r="F293">
        <f>AS!O8</f>
        <v>0</v>
      </c>
      <c r="G293" s="9">
        <f>TSA!O8</f>
        <v>0</v>
      </c>
    </row>
    <row r="294" spans="3:7" x14ac:dyDescent="0.25">
      <c r="C294" s="4">
        <f>'Market Cap % GDP'!O9</f>
        <v>27.5</v>
      </c>
      <c r="D294">
        <f>'Turnover % GDP'!O9</f>
        <v>31.5</v>
      </c>
      <c r="E294">
        <f>'Listed Co.s'!O9</f>
        <v>681</v>
      </c>
      <c r="F294">
        <f>AS!O9</f>
        <v>0</v>
      </c>
      <c r="G294" s="9">
        <f>TSA!O9</f>
        <v>0</v>
      </c>
    </row>
    <row r="295" spans="3:7" x14ac:dyDescent="0.25">
      <c r="C295" s="4">
        <f>'Market Cap % GDP'!O10</f>
        <v>38.299999999999997</v>
      </c>
      <c r="D295">
        <f>'Turnover % GDP'!O10</f>
        <v>24.8</v>
      </c>
      <c r="E295">
        <f>'Listed Co.s'!O10</f>
        <v>700</v>
      </c>
      <c r="F295">
        <f>AS!O10</f>
        <v>0</v>
      </c>
      <c r="G295" s="9">
        <f>TSA!O10</f>
        <v>0</v>
      </c>
    </row>
    <row r="296" spans="3:7" x14ac:dyDescent="0.25">
      <c r="C296" s="4">
        <f>'Market Cap % GDP'!O11</f>
        <v>50.2</v>
      </c>
      <c r="D296">
        <f>'Turnover % GDP'!O11</f>
        <v>35</v>
      </c>
      <c r="E296">
        <f>'Listed Co.s'!O11</f>
        <v>741</v>
      </c>
      <c r="F296">
        <f>AS!O11</f>
        <v>1</v>
      </c>
      <c r="G296" s="9">
        <f>TSA!O11</f>
        <v>1</v>
      </c>
    </row>
    <row r="297" spans="3:7" x14ac:dyDescent="0.25">
      <c r="C297" s="4">
        <f>'Market Cap % GDP'!O12</f>
        <v>67.2</v>
      </c>
      <c r="D297">
        <f>'Turnover % GDP'!O12</f>
        <v>38.200000000000003</v>
      </c>
      <c r="E297">
        <f>'Listed Co.s'!O12</f>
        <v>933</v>
      </c>
      <c r="F297">
        <f>AS!O12</f>
        <v>1</v>
      </c>
      <c r="G297" s="9">
        <f>TSA!O12</f>
        <v>2</v>
      </c>
    </row>
    <row r="298" spans="3:7" x14ac:dyDescent="0.25">
      <c r="C298" s="4">
        <f>'Market Cap % GDP'!O13</f>
        <v>67.3</v>
      </c>
      <c r="D298">
        <f>'Turnover % GDP'!O13</f>
        <v>56.7</v>
      </c>
      <c r="E298">
        <f>'Listed Co.s'!O13</f>
        <v>1022</v>
      </c>
      <c r="F298">
        <f>AS!O13</f>
        <v>1</v>
      </c>
      <c r="G298" s="9">
        <f>TSA!O13</f>
        <v>3</v>
      </c>
    </row>
    <row r="299" spans="3:7" x14ac:dyDescent="0.25">
      <c r="C299" s="4">
        <f>'Market Cap % GDP'!O14</f>
        <v>57</v>
      </c>
      <c r="D299">
        <f>'Turnover % GDP'!O14</f>
        <v>75.5</v>
      </c>
      <c r="E299">
        <f>'Listed Co.s'!O14</f>
        <v>749</v>
      </c>
      <c r="F299">
        <f>AS!O14</f>
        <v>1</v>
      </c>
      <c r="G299" s="9">
        <f>TSA!O14</f>
        <v>4</v>
      </c>
    </row>
    <row r="300" spans="3:7" x14ac:dyDescent="0.25">
      <c r="C300" s="4">
        <f>'Market Cap % GDP'!O15</f>
        <v>34.4</v>
      </c>
      <c r="D300">
        <f>'Turnover % GDP'!O15</f>
        <v>61.5</v>
      </c>
      <c r="E300">
        <f>'Listed Co.s'!O15</f>
        <v>715</v>
      </c>
      <c r="F300">
        <f>AS!O15</f>
        <v>1</v>
      </c>
      <c r="G300" s="9">
        <f>TSA!O15</f>
        <v>5</v>
      </c>
    </row>
    <row r="301" spans="3:7" x14ac:dyDescent="0.25">
      <c r="C301" s="4">
        <f>'Market Cap % GDP'!O16</f>
        <v>44.5</v>
      </c>
      <c r="D301">
        <f>'Turnover % GDP'!O16</f>
        <v>47.3</v>
      </c>
      <c r="E301">
        <f>'Listed Co.s'!O16</f>
        <v>684</v>
      </c>
      <c r="F301">
        <f>AS!O16</f>
        <v>1</v>
      </c>
      <c r="G301" s="9">
        <f>TSA!O16</f>
        <v>6</v>
      </c>
    </row>
    <row r="302" spans="3:7" x14ac:dyDescent="0.25">
      <c r="C302" s="4">
        <f>'Market Cap % GDP'!O17</f>
        <v>43.8</v>
      </c>
      <c r="D302">
        <f>'Turnover % GDP'!O17</f>
        <v>51.6</v>
      </c>
      <c r="E302">
        <f>'Listed Co.s'!O17</f>
        <v>660</v>
      </c>
      <c r="F302">
        <f>AS!O17</f>
        <v>1</v>
      </c>
      <c r="G302" s="9">
        <f>TSA!O17</f>
        <v>7</v>
      </c>
    </row>
    <row r="303" spans="3:7" x14ac:dyDescent="0.25">
      <c r="C303" s="4">
        <f>'Market Cap % GDP'!O18</f>
        <v>44.1</v>
      </c>
      <c r="D303">
        <f>'Turnover % GDP'!O18</f>
        <v>63.7</v>
      </c>
      <c r="E303">
        <f>'Listed Co.s'!O18</f>
        <v>648</v>
      </c>
      <c r="F303">
        <f>AS!O18</f>
        <v>1</v>
      </c>
      <c r="G303" s="9">
        <f>TSA!O18</f>
        <v>8</v>
      </c>
    </row>
    <row r="304" spans="3:7" x14ac:dyDescent="0.25">
      <c r="C304" s="4">
        <f>'Market Cap % GDP'!O19</f>
        <v>56.4</v>
      </c>
      <c r="D304">
        <f>'Turnover % GDP'!O19</f>
        <v>85.7</v>
      </c>
      <c r="E304">
        <f>'Listed Co.s'!O19</f>
        <v>656</v>
      </c>
      <c r="F304">
        <f>AS!O19</f>
        <v>1</v>
      </c>
      <c r="G304" s="9">
        <f>TSA!O19</f>
        <v>9</v>
      </c>
    </row>
    <row r="305" spans="3:7" x14ac:dyDescent="0.25">
      <c r="C305" s="4">
        <f>'Market Cap % GDP'!O20</f>
        <v>63.3</v>
      </c>
      <c r="D305">
        <f>'Turnover % GDP'!O20</f>
        <v>101.2</v>
      </c>
      <c r="E305">
        <f>'Listed Co.s'!O20</f>
        <v>658</v>
      </c>
      <c r="F305">
        <f>AS!O20</f>
        <v>1</v>
      </c>
      <c r="G305" s="9">
        <f>TSA!O20</f>
        <v>10</v>
      </c>
    </row>
    <row r="306" spans="3:7" x14ac:dyDescent="0.25">
      <c r="C306" s="4">
        <f>'Market Cap % GDP'!O21</f>
        <v>30.6</v>
      </c>
      <c r="D306">
        <f>'Turnover % GDP'!O21</f>
        <v>85.7</v>
      </c>
      <c r="E306">
        <f>'Listed Co.s'!O21</f>
        <v>638</v>
      </c>
      <c r="F306">
        <f>AS!O21</f>
        <v>1</v>
      </c>
      <c r="G306" s="9">
        <f>TSA!O21</f>
        <v>11</v>
      </c>
    </row>
    <row r="307" spans="3:7" x14ac:dyDescent="0.25">
      <c r="C307" s="4">
        <f>'Market Cap % GDP'!O22</f>
        <v>39.299999999999997</v>
      </c>
      <c r="D307">
        <f>'Turnover % GDP'!O22</f>
        <v>39.1</v>
      </c>
      <c r="E307">
        <f>'Listed Co.s'!O22</f>
        <v>601</v>
      </c>
      <c r="F307">
        <f>AS!O22</f>
        <v>1</v>
      </c>
      <c r="G307" s="9">
        <f>TSA!O22</f>
        <v>12</v>
      </c>
    </row>
    <row r="308" spans="3:7" x14ac:dyDescent="0.25">
      <c r="C308" s="4">
        <f>'Market Cap % GDP'!O23</f>
        <v>43.5</v>
      </c>
      <c r="D308">
        <f>'Turnover % GDP'!O23</f>
        <v>42.8</v>
      </c>
      <c r="E308">
        <f>'Listed Co.s'!O23</f>
        <v>571</v>
      </c>
      <c r="F308">
        <f>AS!O23</f>
        <v>1</v>
      </c>
      <c r="G308" s="9">
        <f>TSA!O23</f>
        <v>13</v>
      </c>
    </row>
    <row r="309" spans="3:7" x14ac:dyDescent="0.25">
      <c r="C309" s="4">
        <f>'Market Cap % GDP'!O24</f>
        <v>32.9</v>
      </c>
      <c r="D309">
        <f>'Turnover % GDP'!O24</f>
        <v>48.8</v>
      </c>
      <c r="E309">
        <f>'Listed Co.s'!O24</f>
        <v>670</v>
      </c>
      <c r="F309">
        <f>AS!O24</f>
        <v>1</v>
      </c>
      <c r="G309" s="9">
        <f>TSA!O24</f>
        <v>14</v>
      </c>
    </row>
    <row r="310" spans="3:7" x14ac:dyDescent="0.25">
      <c r="C310" s="4">
        <f>'Market Cap % GDP'!P3</f>
        <v>16.3</v>
      </c>
      <c r="D310">
        <f>'Turnover % GDP'!P3</f>
        <v>4.2</v>
      </c>
      <c r="E310">
        <f>'Listed Co.s'!P3</f>
        <v>145</v>
      </c>
      <c r="F310">
        <f>AS!P3</f>
        <v>0</v>
      </c>
      <c r="G310" s="9">
        <f>TSA!P3</f>
        <v>0</v>
      </c>
    </row>
    <row r="311" spans="3:7" x14ac:dyDescent="0.25">
      <c r="C311" s="4">
        <f>'Market Cap % GDP'!P4</f>
        <v>13.1</v>
      </c>
      <c r="D311">
        <f>'Turnover % GDP'!P4</f>
        <v>2.4</v>
      </c>
      <c r="E311">
        <f>'Listed Co.s'!P4</f>
        <v>126</v>
      </c>
      <c r="F311">
        <f>AS!P4</f>
        <v>0</v>
      </c>
      <c r="G311" s="9">
        <f>TSA!P4</f>
        <v>0</v>
      </c>
    </row>
    <row r="312" spans="3:7" x14ac:dyDescent="0.25">
      <c r="C312" s="4">
        <f>'Market Cap % GDP'!P5</f>
        <v>8.6</v>
      </c>
      <c r="D312">
        <f>'Turnover % GDP'!P5</f>
        <v>1.4</v>
      </c>
      <c r="E312">
        <f>'Listed Co.s'!P5</f>
        <v>129</v>
      </c>
      <c r="F312">
        <f>AS!P5</f>
        <v>0</v>
      </c>
      <c r="G312" s="9">
        <f>TSA!P5</f>
        <v>0</v>
      </c>
    </row>
    <row r="313" spans="3:7" x14ac:dyDescent="0.25">
      <c r="C313" s="4">
        <f>'Market Cap % GDP'!P6</f>
        <v>11.9</v>
      </c>
      <c r="D313">
        <f>'Turnover % GDP'!P6</f>
        <v>2.6</v>
      </c>
      <c r="E313">
        <f>'Listed Co.s'!P6</f>
        <v>143</v>
      </c>
      <c r="F313">
        <f>AS!P6</f>
        <v>0</v>
      </c>
      <c r="G313" s="9">
        <f>TSA!P6</f>
        <v>0</v>
      </c>
    </row>
    <row r="314" spans="3:7" x14ac:dyDescent="0.25">
      <c r="C314" s="4">
        <f>'Market Cap % GDP'!P7</f>
        <v>13.4</v>
      </c>
      <c r="D314">
        <f>'Turnover % GDP'!P7</f>
        <v>4.5999999999999996</v>
      </c>
      <c r="E314">
        <f>'Listed Co.s'!P7</f>
        <v>216</v>
      </c>
      <c r="F314">
        <f>AS!P7</f>
        <v>0</v>
      </c>
      <c r="G314" s="9">
        <f>TSA!P7</f>
        <v>0</v>
      </c>
    </row>
    <row r="315" spans="3:7" x14ac:dyDescent="0.25">
      <c r="C315" s="4">
        <f>'Market Cap % GDP'!P8</f>
        <v>13.1</v>
      </c>
      <c r="D315">
        <f>'Turnover % GDP'!P8</f>
        <v>4.7</v>
      </c>
      <c r="E315">
        <f>'Listed Co.s'!P8</f>
        <v>212</v>
      </c>
      <c r="F315">
        <f>AS!P8</f>
        <v>0</v>
      </c>
      <c r="G315" s="9">
        <f>TSA!P8</f>
        <v>0</v>
      </c>
    </row>
    <row r="316" spans="3:7" x14ac:dyDescent="0.25">
      <c r="C316" s="4">
        <f>'Market Cap % GDP'!P9</f>
        <v>17.5</v>
      </c>
      <c r="D316">
        <f>'Turnover % GDP'!P9</f>
        <v>6</v>
      </c>
      <c r="E316">
        <f>'Listed Co.s'!P9</f>
        <v>224</v>
      </c>
      <c r="F316">
        <f>AS!P9</f>
        <v>0</v>
      </c>
      <c r="G316" s="9">
        <f>TSA!P9</f>
        <v>0</v>
      </c>
    </row>
    <row r="317" spans="3:7" x14ac:dyDescent="0.25">
      <c r="C317" s="4">
        <f>'Market Cap % GDP'!P10</f>
        <v>25.4</v>
      </c>
      <c r="D317">
        <f>'Turnover % GDP'!P10</f>
        <v>15.6</v>
      </c>
      <c r="E317">
        <f>'Listed Co.s'!P10</f>
        <v>230</v>
      </c>
      <c r="F317">
        <f>AS!P10</f>
        <v>0</v>
      </c>
      <c r="G317" s="9">
        <f>TSA!P10</f>
        <v>0</v>
      </c>
    </row>
    <row r="318" spans="3:7" x14ac:dyDescent="0.25">
      <c r="C318" s="4">
        <f>'Market Cap % GDP'!P11</f>
        <v>59.1</v>
      </c>
      <c r="D318">
        <f>'Turnover % GDP'!P11</f>
        <v>34.6</v>
      </c>
      <c r="E318">
        <f>'Listed Co.s'!P11</f>
        <v>244</v>
      </c>
      <c r="F318">
        <f>AS!P11</f>
        <v>0</v>
      </c>
      <c r="G318" s="9">
        <f>TSA!P11</f>
        <v>0</v>
      </c>
    </row>
    <row r="319" spans="3:7" x14ac:dyDescent="0.25">
      <c r="C319" s="4">
        <f>'Market Cap % GDP'!P12</f>
        <v>153.30000000000001</v>
      </c>
      <c r="D319">
        <f>'Turnover % GDP'!P12</f>
        <v>141.69999999999999</v>
      </c>
      <c r="E319">
        <f>'Listed Co.s'!P12</f>
        <v>281</v>
      </c>
      <c r="F319">
        <f>AS!P12</f>
        <v>0</v>
      </c>
      <c r="G319" s="9">
        <f>TSA!P12</f>
        <v>0</v>
      </c>
    </row>
    <row r="320" spans="3:7" x14ac:dyDescent="0.25">
      <c r="C320" s="4">
        <f>'Market Cap % GDP'!P13</f>
        <v>89.1</v>
      </c>
      <c r="D320">
        <f>'Turnover % GDP'!P13</f>
        <v>76.400000000000006</v>
      </c>
      <c r="E320">
        <f>'Listed Co.s'!P13</f>
        <v>329</v>
      </c>
      <c r="F320">
        <f>AS!P13</f>
        <v>1</v>
      </c>
      <c r="G320" s="9">
        <f>TSA!P13</f>
        <v>1</v>
      </c>
    </row>
    <row r="321" spans="3:7" x14ac:dyDescent="0.25">
      <c r="C321" s="4">
        <f>'Market Cap % GDP'!P14</f>
        <v>66.599999999999994</v>
      </c>
      <c r="D321">
        <f>'Turnover % GDP'!P14</f>
        <v>28.8</v>
      </c>
      <c r="E321">
        <f>'Listed Co.s'!P14</f>
        <v>338</v>
      </c>
      <c r="F321">
        <f>AS!P14</f>
        <v>1</v>
      </c>
      <c r="G321" s="9">
        <f>TSA!P14</f>
        <v>2</v>
      </c>
    </row>
    <row r="322" spans="3:7" x14ac:dyDescent="0.25">
      <c r="C322" s="4">
        <f>'Market Cap % GDP'!P15</f>
        <v>47.1</v>
      </c>
      <c r="D322">
        <f>'Turnover % GDP'!P15</f>
        <v>17</v>
      </c>
      <c r="E322">
        <f>'Listed Co.s'!P15</f>
        <v>341</v>
      </c>
      <c r="F322">
        <f>AS!P15</f>
        <v>1</v>
      </c>
      <c r="G322" s="9">
        <f>TSA!P15</f>
        <v>3</v>
      </c>
    </row>
    <row r="323" spans="3:7" x14ac:dyDescent="0.25">
      <c r="C323" s="4">
        <f>'Market Cap % GDP'!P16</f>
        <v>55.4</v>
      </c>
      <c r="D323">
        <f>'Turnover % GDP'!P16</f>
        <v>20</v>
      </c>
      <c r="E323">
        <f>'Listed Co.s'!P16</f>
        <v>339</v>
      </c>
      <c r="F323">
        <f>AS!P16</f>
        <v>1</v>
      </c>
      <c r="G323" s="9">
        <f>TSA!P16</f>
        <v>4</v>
      </c>
    </row>
    <row r="324" spans="3:7" x14ac:dyDescent="0.25">
      <c r="C324" s="4">
        <f>'Market Cap % GDP'!P17</f>
        <v>54.9</v>
      </c>
      <c r="D324">
        <f>'Turnover % GDP'!P17</f>
        <v>19.100000000000001</v>
      </c>
      <c r="E324">
        <f>'Listed Co.s'!P17</f>
        <v>340</v>
      </c>
      <c r="F324">
        <f>AS!P17</f>
        <v>1</v>
      </c>
      <c r="G324" s="9">
        <f>TSA!P17</f>
        <v>5</v>
      </c>
    </row>
    <row r="325" spans="3:7" x14ac:dyDescent="0.25">
      <c r="C325" s="4">
        <f>'Market Cap % GDP'!P18</f>
        <v>60.4</v>
      </c>
      <c r="D325">
        <f>'Turnover % GDP'!P18</f>
        <v>27.2</v>
      </c>
      <c r="E325">
        <f>'Listed Co.s'!P18</f>
        <v>307</v>
      </c>
      <c r="F325">
        <f>AS!P18</f>
        <v>1</v>
      </c>
      <c r="G325" s="9">
        <f>TSA!P18</f>
        <v>6</v>
      </c>
    </row>
    <row r="326" spans="3:7" x14ac:dyDescent="0.25">
      <c r="C326" s="4">
        <f>'Market Cap % GDP'!P19</f>
        <v>79.599999999999994</v>
      </c>
      <c r="D326">
        <f>'Turnover % GDP'!P19</f>
        <v>41.1</v>
      </c>
      <c r="E326">
        <f>'Listed Co.s'!P19</f>
        <v>318</v>
      </c>
      <c r="F326">
        <f>AS!P19</f>
        <v>1</v>
      </c>
      <c r="G326" s="9">
        <f>TSA!P19</f>
        <v>7</v>
      </c>
    </row>
    <row r="327" spans="3:7" x14ac:dyDescent="0.25">
      <c r="C327" s="4">
        <f>'Market Cap % GDP'!P20</f>
        <v>86.7</v>
      </c>
      <c r="D327">
        <f>'Turnover % GDP'!P20</f>
        <v>49.6</v>
      </c>
      <c r="E327">
        <f>'Listed Co.s'!P20</f>
        <v>292</v>
      </c>
      <c r="F327">
        <f>AS!P20</f>
        <v>1</v>
      </c>
      <c r="G327" s="9">
        <f>TSA!P20</f>
        <v>8</v>
      </c>
    </row>
    <row r="328" spans="3:7" x14ac:dyDescent="0.25">
      <c r="C328" s="4">
        <f>'Market Cap % GDP'!P21</f>
        <v>26.5</v>
      </c>
      <c r="D328">
        <f>'Turnover % GDP'!P21</f>
        <v>14.1</v>
      </c>
      <c r="E328">
        <f>'Listed Co.s'!P21</f>
        <v>300</v>
      </c>
      <c r="F328">
        <f>AS!P21</f>
        <v>1</v>
      </c>
      <c r="G328" s="9">
        <f>TSA!P21</f>
        <v>9</v>
      </c>
    </row>
    <row r="329" spans="3:7" x14ac:dyDescent="0.25">
      <c r="C329" s="4">
        <f>'Market Cap % GDP'!P22</f>
        <v>17</v>
      </c>
      <c r="D329">
        <f>'Turnover % GDP'!P22</f>
        <v>16.100000000000001</v>
      </c>
      <c r="E329">
        <f>'Listed Co.s'!P22</f>
        <v>296</v>
      </c>
      <c r="F329">
        <f>AS!P22</f>
        <v>1</v>
      </c>
      <c r="G329" s="9">
        <f>TSA!P22</f>
        <v>10</v>
      </c>
    </row>
    <row r="330" spans="3:7" x14ac:dyDescent="0.25">
      <c r="C330" s="4">
        <f>'Market Cap % GDP'!P23</f>
        <v>24.9</v>
      </c>
      <c r="D330">
        <f>'Turnover % GDP'!P23</f>
        <v>14.7</v>
      </c>
      <c r="E330">
        <f>'Listed Co.s'!P23</f>
        <v>287</v>
      </c>
      <c r="F330">
        <f>AS!P23</f>
        <v>1</v>
      </c>
      <c r="G330" s="9">
        <f>TSA!P23</f>
        <v>11</v>
      </c>
    </row>
    <row r="331" spans="3:7" x14ac:dyDescent="0.25">
      <c r="C331" s="4">
        <f>'Market Cap % GDP'!P24</f>
        <v>11.6</v>
      </c>
      <c r="D331">
        <f>'Turnover % GDP'!P24</f>
        <v>8.5</v>
      </c>
      <c r="E331">
        <f>'Listed Co.s'!P24</f>
        <v>275</v>
      </c>
      <c r="F331">
        <f>AS!P24</f>
        <v>1</v>
      </c>
      <c r="G331" s="9">
        <f>TSA!P24</f>
        <v>12</v>
      </c>
    </row>
    <row r="332" spans="3:7" x14ac:dyDescent="0.25">
      <c r="C332" s="4">
        <f>'Market Cap % GDP'!Q3</f>
        <v>0</v>
      </c>
      <c r="D332">
        <f>'Turnover % GDP'!Q3</f>
        <v>0</v>
      </c>
      <c r="E332">
        <f>'Listed Co.s'!Q3</f>
        <v>0</v>
      </c>
      <c r="F332">
        <f>AS!Q3</f>
        <v>0</v>
      </c>
      <c r="G332" s="9">
        <f>TSA!Q3</f>
        <v>0</v>
      </c>
    </row>
    <row r="333" spans="3:7" x14ac:dyDescent="0.25">
      <c r="C333" s="4">
        <f>'Market Cap % GDP'!Q4</f>
        <v>1.2</v>
      </c>
      <c r="D333">
        <f>'Turnover % GDP'!Q4</f>
        <v>0</v>
      </c>
      <c r="E333">
        <f>'Listed Co.s'!Q4</f>
        <v>13</v>
      </c>
      <c r="F333">
        <f>AS!Q4</f>
        <v>0</v>
      </c>
      <c r="G333" s="9">
        <f>TSA!Q4</f>
        <v>0</v>
      </c>
    </row>
    <row r="334" spans="3:7" x14ac:dyDescent="0.25">
      <c r="C334" s="4">
        <f>'Market Cap % GDP'!Q5</f>
        <v>1.3</v>
      </c>
      <c r="D334">
        <f>'Turnover % GDP'!Q5</f>
        <v>0</v>
      </c>
      <c r="E334">
        <f>'Listed Co.s'!Q5</f>
        <v>15</v>
      </c>
      <c r="F334">
        <f>AS!Q5</f>
        <v>0</v>
      </c>
      <c r="G334" s="9">
        <f>TSA!Q5</f>
        <v>0</v>
      </c>
    </row>
    <row r="335" spans="3:7" x14ac:dyDescent="0.25">
      <c r="C335" s="4">
        <f>'Market Cap % GDP'!Q6</f>
        <v>2</v>
      </c>
      <c r="D335">
        <f>'Turnover % GDP'!Q6</f>
        <v>0.1</v>
      </c>
      <c r="E335">
        <f>'Listed Co.s'!Q6</f>
        <v>15</v>
      </c>
      <c r="F335">
        <f>AS!Q6</f>
        <v>0</v>
      </c>
      <c r="G335" s="9">
        <f>TSA!Q6</f>
        <v>0</v>
      </c>
    </row>
    <row r="336" spans="3:7" x14ac:dyDescent="0.25">
      <c r="C336" s="4">
        <f>'Market Cap % GDP'!Q7</f>
        <v>34.299999999999997</v>
      </c>
      <c r="D336">
        <f>'Turnover % GDP'!Q7</f>
        <v>1.4</v>
      </c>
      <c r="E336">
        <f>'Listed Co.s'!Q7</f>
        <v>17</v>
      </c>
      <c r="F336">
        <f>AS!Q7</f>
        <v>0</v>
      </c>
      <c r="G336" s="9">
        <f>TSA!Q7</f>
        <v>0</v>
      </c>
    </row>
    <row r="337" spans="3:7" x14ac:dyDescent="0.25">
      <c r="C337" s="4">
        <f>'Market Cap % GDP'!Q8</f>
        <v>25.5</v>
      </c>
      <c r="D337">
        <f>'Turnover % GDP'!Q8</f>
        <v>0.3</v>
      </c>
      <c r="E337">
        <f>'Listed Co.s'!Q8</f>
        <v>19</v>
      </c>
      <c r="F337">
        <f>AS!Q8</f>
        <v>0</v>
      </c>
      <c r="G337" s="9">
        <f>TSA!Q8</f>
        <v>0</v>
      </c>
    </row>
    <row r="338" spans="3:7" x14ac:dyDescent="0.25">
      <c r="C338" s="4">
        <f>'Market Cap % GDP'!Q9</f>
        <v>21.5</v>
      </c>
      <c r="D338">
        <f>'Turnover % GDP'!Q9</f>
        <v>0.2</v>
      </c>
      <c r="E338">
        <f>'Listed Co.s'!Q9</f>
        <v>21</v>
      </c>
      <c r="F338">
        <f>AS!Q9</f>
        <v>0</v>
      </c>
      <c r="G338" s="9">
        <f>TSA!Q9</f>
        <v>0</v>
      </c>
    </row>
    <row r="339" spans="3:7" x14ac:dyDescent="0.25">
      <c r="C339" s="4">
        <f>'Market Cap % GDP'!Q10</f>
        <v>16.5</v>
      </c>
      <c r="D339">
        <f>'Turnover % GDP'!Q10</f>
        <v>0.7</v>
      </c>
      <c r="E339">
        <f>'Listed Co.s'!Q10</f>
        <v>21</v>
      </c>
      <c r="F339">
        <f>AS!Q10</f>
        <v>0</v>
      </c>
      <c r="G339" s="9">
        <f>TSA!Q10</f>
        <v>0</v>
      </c>
    </row>
    <row r="340" spans="3:7" x14ac:dyDescent="0.25">
      <c r="C340" s="4">
        <f>'Market Cap % GDP'!Q11</f>
        <v>18.5</v>
      </c>
      <c r="D340">
        <f>'Turnover % GDP'!Q11</f>
        <v>0.8</v>
      </c>
      <c r="E340">
        <f>'Listed Co.s'!Q11</f>
        <v>21</v>
      </c>
      <c r="F340">
        <f>AS!Q11</f>
        <v>0</v>
      </c>
      <c r="G340" s="9">
        <f>TSA!Q11</f>
        <v>0</v>
      </c>
    </row>
    <row r="341" spans="3:7" x14ac:dyDescent="0.25">
      <c r="C341" s="4">
        <f>'Market Cap % GDP'!Q12</f>
        <v>11.9</v>
      </c>
      <c r="D341">
        <f>'Turnover % GDP'!Q12</f>
        <v>0.3</v>
      </c>
      <c r="E341">
        <f>'Listed Co.s'!Q12</f>
        <v>22</v>
      </c>
      <c r="F341">
        <f>AS!Q12</f>
        <v>0</v>
      </c>
      <c r="G341" s="9">
        <f>TSA!Q12</f>
        <v>0</v>
      </c>
    </row>
    <row r="342" spans="3:7" x14ac:dyDescent="0.25">
      <c r="C342" s="4">
        <f>'Market Cap % GDP'!Q13</f>
        <v>10.1</v>
      </c>
      <c r="D342">
        <f>'Turnover % GDP'!Q13</f>
        <v>0.2</v>
      </c>
      <c r="E342">
        <f>'Listed Co.s'!Q13</f>
        <v>22</v>
      </c>
      <c r="F342">
        <f>AS!Q13</f>
        <v>0</v>
      </c>
      <c r="G342" s="9">
        <f>TSA!Q13</f>
        <v>0</v>
      </c>
    </row>
    <row r="343" spans="3:7" x14ac:dyDescent="0.25">
      <c r="C343" s="4">
        <f>'Market Cap % GDP'!Q14</f>
        <v>9.9</v>
      </c>
      <c r="D343">
        <f>'Turnover % GDP'!Q14</f>
        <v>0.2</v>
      </c>
      <c r="E343">
        <f>'Listed Co.s'!Q14</f>
        <v>22</v>
      </c>
      <c r="F343">
        <f>AS!Q14</f>
        <v>0</v>
      </c>
      <c r="G343" s="9">
        <f>TSA!Q14</f>
        <v>0</v>
      </c>
    </row>
    <row r="344" spans="3:7" x14ac:dyDescent="0.25">
      <c r="C344" s="4">
        <f>'Market Cap % GDP'!Q15</f>
        <v>12</v>
      </c>
      <c r="D344">
        <f>'Turnover % GDP'!Q15</f>
        <v>0.2</v>
      </c>
      <c r="E344">
        <f>'Listed Co.s'!Q15</f>
        <v>24</v>
      </c>
      <c r="F344">
        <f>AS!Q15</f>
        <v>0</v>
      </c>
      <c r="G344" s="9">
        <f>TSA!Q15</f>
        <v>0</v>
      </c>
    </row>
    <row r="345" spans="3:7" x14ac:dyDescent="0.25">
      <c r="C345" s="4">
        <f>'Market Cap % GDP'!Q16</f>
        <v>18.7</v>
      </c>
      <c r="D345">
        <f>'Turnover % GDP'!Q16</f>
        <v>0.6</v>
      </c>
      <c r="E345">
        <f>'Listed Co.s'!Q16</f>
        <v>25</v>
      </c>
      <c r="F345">
        <f>AS!Q16</f>
        <v>0</v>
      </c>
      <c r="G345" s="9">
        <f>TSA!Q16</f>
        <v>0</v>
      </c>
    </row>
    <row r="346" spans="3:7" x14ac:dyDescent="0.25">
      <c r="C346" s="4">
        <f>'Market Cap % GDP'!Q17</f>
        <v>29.8</v>
      </c>
      <c r="D346">
        <f>'Turnover % GDP'!Q17</f>
        <v>0.7</v>
      </c>
      <c r="E346">
        <f>'Listed Co.s'!Q17</f>
        <v>29</v>
      </c>
      <c r="F346">
        <f>AS!Q17</f>
        <v>0</v>
      </c>
      <c r="G346" s="9">
        <f>TSA!Q17</f>
        <v>0</v>
      </c>
    </row>
    <row r="347" spans="3:7" x14ac:dyDescent="0.25">
      <c r="C347" s="4">
        <f>'Market Cap % GDP'!Q18</f>
        <v>15.5</v>
      </c>
      <c r="D347">
        <f>'Turnover % GDP'!Q18</f>
        <v>0.6</v>
      </c>
      <c r="E347">
        <f>'Listed Co.s'!Q18</f>
        <v>30</v>
      </c>
      <c r="F347">
        <f>AS!Q18</f>
        <v>0</v>
      </c>
      <c r="G347" s="9">
        <f>TSA!Q18</f>
        <v>0</v>
      </c>
    </row>
    <row r="348" spans="3:7" x14ac:dyDescent="0.25">
      <c r="C348" s="4">
        <f>'Market Cap % GDP'!Q19</f>
        <v>15.8</v>
      </c>
      <c r="D348">
        <f>'Turnover % GDP'!Q19</f>
        <v>0.3</v>
      </c>
      <c r="E348">
        <f>'Listed Co.s'!Q19</f>
        <v>32</v>
      </c>
      <c r="F348">
        <f>AS!Q19</f>
        <v>0</v>
      </c>
      <c r="G348" s="9">
        <f>TSA!Q19</f>
        <v>0</v>
      </c>
    </row>
    <row r="349" spans="3:7" x14ac:dyDescent="0.25">
      <c r="C349" s="4">
        <f>'Market Cap % GDP'!Q20</f>
        <v>9.6</v>
      </c>
      <c r="D349">
        <f>'Turnover % GDP'!Q20</f>
        <v>0.4</v>
      </c>
      <c r="E349">
        <f>'Listed Co.s'!Q20</f>
        <v>32</v>
      </c>
      <c r="F349">
        <f>AS!Q20</f>
        <v>0</v>
      </c>
      <c r="G349" s="9">
        <f>TSA!Q20</f>
        <v>0</v>
      </c>
    </row>
    <row r="350" spans="3:7" x14ac:dyDescent="0.25">
      <c r="C350" s="4">
        <f>'Market Cap % GDP'!Q21</f>
        <v>11.9</v>
      </c>
      <c r="D350">
        <f>'Turnover % GDP'!Q21</f>
        <v>0.5</v>
      </c>
      <c r="E350">
        <f>'Listed Co.s'!Q21</f>
        <v>35</v>
      </c>
      <c r="F350">
        <f>AS!Q21</f>
        <v>0</v>
      </c>
      <c r="G350" s="9">
        <f>TSA!Q21</f>
        <v>0</v>
      </c>
    </row>
    <row r="351" spans="3:7" x14ac:dyDescent="0.25">
      <c r="C351" s="4">
        <f>'Market Cap % GDP'!Q22</f>
        <v>9.6999999999999993</v>
      </c>
      <c r="D351">
        <f>'Turnover % GDP'!Q22</f>
        <v>0.2</v>
      </c>
      <c r="E351">
        <f>'Listed Co.s'!Q22</f>
        <v>35</v>
      </c>
      <c r="F351">
        <f>AS!Q22</f>
        <v>0</v>
      </c>
      <c r="G351" s="9">
        <f>TSA!Q22</f>
        <v>0</v>
      </c>
    </row>
    <row r="352" spans="3:7" x14ac:dyDescent="0.25">
      <c r="C352" s="4">
        <f>'Market Cap % GDP'!Q23</f>
        <v>11</v>
      </c>
      <c r="D352">
        <f>'Turnover % GDP'!Q23</f>
        <v>0.3</v>
      </c>
      <c r="E352">
        <f>'Listed Co.s'!Q23</f>
        <v>35</v>
      </c>
      <c r="F352">
        <f>AS!Q23</f>
        <v>0</v>
      </c>
      <c r="G352" s="9">
        <f>TSA!Q23</f>
        <v>0</v>
      </c>
    </row>
    <row r="353" spans="3:7" x14ac:dyDescent="0.25">
      <c r="C353" s="4">
        <f>'Market Cap % GDP'!Q24</f>
        <v>7.9</v>
      </c>
      <c r="D353">
        <f>'Turnover % GDP'!Q24</f>
        <v>0.3</v>
      </c>
      <c r="E353">
        <f>'Listed Co.s'!Q24</f>
        <v>36</v>
      </c>
      <c r="F353">
        <f>AS!Q24</f>
        <v>0</v>
      </c>
      <c r="G353" s="9">
        <f>TSA!Q24</f>
        <v>0</v>
      </c>
    </row>
    <row r="354" spans="3:7" x14ac:dyDescent="0.25">
      <c r="C354" s="4">
        <f>'Market Cap % GDP'!R3</f>
        <v>0</v>
      </c>
      <c r="D354">
        <f>'Turnover % GDP'!R3</f>
        <v>0</v>
      </c>
      <c r="E354">
        <f>'Listed Co.s'!R3</f>
        <v>0</v>
      </c>
      <c r="F354">
        <f>AS!R3</f>
        <v>0</v>
      </c>
      <c r="G354" s="9">
        <f>TSA!R3</f>
        <v>0</v>
      </c>
    </row>
    <row r="355" spans="3:7" x14ac:dyDescent="0.25">
      <c r="C355" s="4">
        <f>'Market Cap % GDP'!R4</f>
        <v>1.5</v>
      </c>
      <c r="D355">
        <f>'Turnover % GDP'!R4</f>
        <v>0.3</v>
      </c>
      <c r="E355">
        <f>'Listed Co.s'!R4</f>
        <v>21</v>
      </c>
      <c r="F355">
        <f>AS!R4</f>
        <v>0</v>
      </c>
      <c r="G355" s="9">
        <f>TSA!R4</f>
        <v>0</v>
      </c>
    </row>
    <row r="356" spans="3:7" x14ac:dyDescent="0.25">
      <c r="C356" s="4">
        <f>'Market Cap % GDP'!R5</f>
        <v>1.5</v>
      </c>
      <c r="D356">
        <f>'Turnover % GDP'!R5</f>
        <v>0.1</v>
      </c>
      <c r="E356">
        <f>'Listed Co.s'!R5</f>
        <v>23</v>
      </c>
      <c r="F356">
        <f>AS!R5</f>
        <v>0</v>
      </c>
      <c r="G356" s="9">
        <f>TSA!R5</f>
        <v>0</v>
      </c>
    </row>
    <row r="357" spans="3:7" x14ac:dyDescent="0.25">
      <c r="C357" s="4">
        <f>'Market Cap % GDP'!R6</f>
        <v>2.1</v>
      </c>
      <c r="D357">
        <f>'Turnover % GDP'!R6</f>
        <v>0.3</v>
      </c>
      <c r="E357">
        <f>'Listed Co.s'!R6</f>
        <v>28</v>
      </c>
      <c r="F357">
        <f>AS!R6</f>
        <v>0</v>
      </c>
      <c r="G357" s="9">
        <f>TSA!R6</f>
        <v>0</v>
      </c>
    </row>
    <row r="358" spans="3:7" x14ac:dyDescent="0.25">
      <c r="C358" s="4">
        <f>'Market Cap % GDP'!R7</f>
        <v>3.8</v>
      </c>
      <c r="D358">
        <f>'Turnover % GDP'!R7</f>
        <v>0.6</v>
      </c>
      <c r="E358">
        <f>'Listed Co.s'!R7</f>
        <v>40</v>
      </c>
      <c r="F358">
        <f>AS!R7</f>
        <v>0</v>
      </c>
      <c r="G358" s="9">
        <f>TSA!R7</f>
        <v>0</v>
      </c>
    </row>
    <row r="359" spans="3:7" x14ac:dyDescent="0.25">
      <c r="C359" s="4">
        <f>'Market Cap % GDP'!R8</f>
        <v>5.3</v>
      </c>
      <c r="D359">
        <f>'Turnover % GDP'!R8</f>
        <v>0.8</v>
      </c>
      <c r="E359">
        <f>'Listed Co.s'!R8</f>
        <v>42</v>
      </c>
      <c r="F359">
        <f>AS!R8</f>
        <v>0</v>
      </c>
      <c r="G359" s="9">
        <f>TSA!R8</f>
        <v>0</v>
      </c>
    </row>
    <row r="360" spans="3:7" x14ac:dyDescent="0.25">
      <c r="C360" s="4">
        <f>'Market Cap % GDP'!R9</f>
        <v>11.5</v>
      </c>
      <c r="D360">
        <f>'Turnover % GDP'!R9</f>
        <v>3.6</v>
      </c>
      <c r="E360">
        <f>'Listed Co.s'!R9</f>
        <v>45</v>
      </c>
      <c r="F360">
        <f>AS!R9</f>
        <v>0</v>
      </c>
      <c r="G360" s="9">
        <f>TSA!R9</f>
        <v>0</v>
      </c>
    </row>
    <row r="361" spans="3:7" x14ac:dyDescent="0.25">
      <c r="C361" s="4">
        <f>'Market Cap % GDP'!R10</f>
        <v>32.200000000000003</v>
      </c>
      <c r="D361">
        <f>'Turnover % GDP'!R10</f>
        <v>16.100000000000001</v>
      </c>
      <c r="E361">
        <f>'Listed Co.s'!R10</f>
        <v>49</v>
      </c>
      <c r="F361">
        <f>AS!R10</f>
        <v>0</v>
      </c>
      <c r="G361" s="9">
        <f>TSA!R10</f>
        <v>0</v>
      </c>
    </row>
    <row r="362" spans="3:7" x14ac:dyDescent="0.25">
      <c r="C362" s="4">
        <f>'Market Cap % GDP'!R11</f>
        <v>29.3</v>
      </c>
      <c r="D362">
        <f>'Turnover % GDP'!R11</f>
        <v>33.5</v>
      </c>
      <c r="E362">
        <f>'Listed Co.s'!R11</f>
        <v>55</v>
      </c>
      <c r="F362">
        <f>AS!R11</f>
        <v>0</v>
      </c>
      <c r="G362" s="9">
        <f>TSA!R11</f>
        <v>0</v>
      </c>
    </row>
    <row r="363" spans="3:7" x14ac:dyDescent="0.25">
      <c r="C363" s="4">
        <f>'Market Cap % GDP'!R12</f>
        <v>33.799999999999997</v>
      </c>
      <c r="D363">
        <f>'Turnover % GDP'!R12</f>
        <v>29.8</v>
      </c>
      <c r="E363">
        <f>'Listed Co.s'!R12</f>
        <v>66</v>
      </c>
      <c r="F363">
        <f>AS!R12</f>
        <v>1</v>
      </c>
      <c r="G363" s="9">
        <f>TSA!R12</f>
        <v>1</v>
      </c>
    </row>
    <row r="364" spans="3:7" x14ac:dyDescent="0.25">
      <c r="C364" s="4">
        <f>'Market Cap % GDP'!R13</f>
        <v>25.9</v>
      </c>
      <c r="D364">
        <f>'Turnover % GDP'!R13</f>
        <v>26.2</v>
      </c>
      <c r="E364">
        <f>'Listed Co.s'!R13</f>
        <v>60</v>
      </c>
      <c r="F364">
        <f>AS!R13</f>
        <v>1</v>
      </c>
      <c r="G364" s="9">
        <f>TSA!R13</f>
        <v>2</v>
      </c>
    </row>
    <row r="365" spans="3:7" x14ac:dyDescent="0.25">
      <c r="C365" s="4">
        <f>'Market Cap % GDP'!R14</f>
        <v>19.7</v>
      </c>
      <c r="D365">
        <f>'Turnover % GDP'!R14</f>
        <v>9.1</v>
      </c>
      <c r="E365">
        <f>'Listed Co.s'!R14</f>
        <v>57</v>
      </c>
      <c r="F365">
        <f>AS!R14</f>
        <v>1</v>
      </c>
      <c r="G365" s="9">
        <f>TSA!R14</f>
        <v>3</v>
      </c>
    </row>
    <row r="366" spans="3:7" x14ac:dyDescent="0.25">
      <c r="C366" s="4">
        <f>'Market Cap % GDP'!R15</f>
        <v>19.7</v>
      </c>
      <c r="D366">
        <f>'Turnover % GDP'!R15</f>
        <v>8.9</v>
      </c>
      <c r="E366">
        <f>'Listed Co.s'!R15</f>
        <v>48</v>
      </c>
      <c r="F366">
        <f>AS!R15</f>
        <v>1</v>
      </c>
      <c r="G366" s="9">
        <f>TSA!R15</f>
        <v>4</v>
      </c>
    </row>
    <row r="367" spans="3:7" x14ac:dyDescent="0.25">
      <c r="C367" s="4">
        <f>'Market Cap % GDP'!R16</f>
        <v>20</v>
      </c>
      <c r="D367">
        <f>'Turnover % GDP'!R16</f>
        <v>9.9</v>
      </c>
      <c r="E367">
        <f>'Listed Co.s'!R16</f>
        <v>49</v>
      </c>
      <c r="F367">
        <f>AS!R16</f>
        <v>1</v>
      </c>
      <c r="G367" s="9">
        <f>TSA!R16</f>
        <v>5</v>
      </c>
    </row>
    <row r="368" spans="3:7" x14ac:dyDescent="0.25">
      <c r="C368" s="4">
        <f>'Market Cap % GDP'!R17</f>
        <v>28.2</v>
      </c>
      <c r="D368">
        <f>'Turnover % GDP'!R17</f>
        <v>12.8</v>
      </c>
      <c r="E368">
        <f>'Listed Co.s'!R17</f>
        <v>47</v>
      </c>
      <c r="F368">
        <f>AS!R17</f>
        <v>1</v>
      </c>
      <c r="G368" s="9">
        <f>TSA!R17</f>
        <v>6</v>
      </c>
    </row>
    <row r="369" spans="3:7" x14ac:dyDescent="0.25">
      <c r="C369" s="4">
        <f>'Market Cap % GDP'!R18</f>
        <v>29.5</v>
      </c>
      <c r="D369">
        <f>'Turnover % GDP'!R18</f>
        <v>21.7</v>
      </c>
      <c r="E369">
        <f>'Listed Co.s'!R18</f>
        <v>44</v>
      </c>
      <c r="F369">
        <f>AS!R18</f>
        <v>1</v>
      </c>
      <c r="G369" s="9">
        <f>TSA!R18</f>
        <v>7</v>
      </c>
    </row>
    <row r="370" spans="3:7" x14ac:dyDescent="0.25">
      <c r="C370" s="4">
        <f>'Market Cap % GDP'!R19</f>
        <v>37.299999999999997</v>
      </c>
      <c r="D370">
        <f>'Turnover % GDP'!R19</f>
        <v>27.7</v>
      </c>
      <c r="E370">
        <f>'Listed Co.s'!R19</f>
        <v>41</v>
      </c>
      <c r="F370">
        <f>AS!R19</f>
        <v>1</v>
      </c>
      <c r="G370" s="9">
        <f>TSA!R19</f>
        <v>8</v>
      </c>
    </row>
    <row r="371" spans="3:7" x14ac:dyDescent="0.25">
      <c r="C371" s="4">
        <f>'Market Cap % GDP'!R20</f>
        <v>35</v>
      </c>
      <c r="D371">
        <f>'Turnover % GDP'!R20</f>
        <v>34.9</v>
      </c>
      <c r="E371">
        <f>'Listed Co.s'!R20</f>
        <v>41</v>
      </c>
      <c r="F371">
        <f>AS!R20</f>
        <v>1</v>
      </c>
      <c r="G371" s="9">
        <f>TSA!R20</f>
        <v>9</v>
      </c>
    </row>
    <row r="372" spans="3:7" x14ac:dyDescent="0.25">
      <c r="C372" s="4">
        <f>'Market Cap % GDP'!R21</f>
        <v>12</v>
      </c>
      <c r="D372">
        <f>'Turnover % GDP'!R21</f>
        <v>20</v>
      </c>
      <c r="E372">
        <f>'Listed Co.s'!R21</f>
        <v>41</v>
      </c>
      <c r="F372">
        <f>AS!R21</f>
        <v>1</v>
      </c>
      <c r="G372" s="9">
        <f>TSA!R21</f>
        <v>10</v>
      </c>
    </row>
    <row r="373" spans="3:7" x14ac:dyDescent="0.25">
      <c r="C373" s="4">
        <f>'Market Cap % GDP'!R22</f>
        <v>22.3</v>
      </c>
      <c r="D373">
        <f>'Turnover % GDP'!R22</f>
        <v>20.5</v>
      </c>
      <c r="E373">
        <f>'Listed Co.s'!R22</f>
        <v>43</v>
      </c>
      <c r="F373">
        <f>AS!R22</f>
        <v>1</v>
      </c>
      <c r="G373" s="9">
        <f>TSA!R22</f>
        <v>11</v>
      </c>
    </row>
    <row r="374" spans="3:7" x14ac:dyDescent="0.25">
      <c r="C374" s="4">
        <f>'Market Cap % GDP'!R23</f>
        <v>21.5</v>
      </c>
      <c r="D374">
        <f>'Turnover % GDP'!R23</f>
        <v>20.6</v>
      </c>
      <c r="E374">
        <f>'Listed Co.s'!R23</f>
        <v>48</v>
      </c>
      <c r="F374">
        <f>AS!R23</f>
        <v>1</v>
      </c>
      <c r="G374" s="9">
        <f>TSA!R23</f>
        <v>12</v>
      </c>
    </row>
    <row r="375" spans="3:7" x14ac:dyDescent="0.25">
      <c r="C375" s="4">
        <f>'Market Cap % GDP'!R24</f>
        <v>13.4</v>
      </c>
      <c r="D375">
        <f>'Turnover % GDP'!R24</f>
        <v>13.9</v>
      </c>
      <c r="E375">
        <f>'Listed Co.s'!R24</f>
        <v>52</v>
      </c>
      <c r="F375">
        <f>AS!R24</f>
        <v>1</v>
      </c>
      <c r="G375" s="9">
        <f>TSA!R24</f>
        <v>13</v>
      </c>
    </row>
    <row r="376" spans="3:7" x14ac:dyDescent="0.25">
      <c r="C376" s="4">
        <f>'Market Cap % GDP'!S3</f>
        <v>108.4</v>
      </c>
      <c r="D376">
        <f>'Turnover % GDP'!S3</f>
        <v>45</v>
      </c>
      <c r="E376">
        <f>'Listed Co.s'!S3</f>
        <v>284</v>
      </c>
      <c r="F376">
        <f>AS!S3</f>
        <v>0</v>
      </c>
      <c r="G376" s="9">
        <f>TSA!S3</f>
        <v>0</v>
      </c>
    </row>
    <row r="377" spans="3:7" x14ac:dyDescent="0.25">
      <c r="C377" s="4">
        <f>'Market Cap % GDP'!S4</f>
        <v>137.1</v>
      </c>
      <c r="D377">
        <f>'Turnover % GDP'!S4</f>
        <v>43.4</v>
      </c>
      <c r="E377">
        <f>'Listed Co.s'!S4</f>
        <v>333</v>
      </c>
      <c r="F377">
        <f>AS!S4</f>
        <v>0</v>
      </c>
      <c r="G377" s="9">
        <f>TSA!S4</f>
        <v>0</v>
      </c>
    </row>
    <row r="378" spans="3:7" x14ac:dyDescent="0.25">
      <c r="C378" s="4">
        <f>'Market Cap % GDP'!S5</f>
        <v>165</v>
      </c>
      <c r="D378">
        <f>'Turnover % GDP'!S5</f>
        <v>75.400000000000006</v>
      </c>
      <c r="E378">
        <f>'Listed Co.s'!S5</f>
        <v>386</v>
      </c>
      <c r="F378">
        <f>AS!S5</f>
        <v>0</v>
      </c>
      <c r="G378" s="9">
        <f>TSA!S5</f>
        <v>0</v>
      </c>
    </row>
    <row r="379" spans="3:7" x14ac:dyDescent="0.25">
      <c r="C379" s="4">
        <f>'Market Cap % GDP'!S6</f>
        <v>320.10000000000002</v>
      </c>
      <c r="D379">
        <f>'Turnover % GDP'!S6</f>
        <v>109.3</v>
      </c>
      <c r="E379">
        <f>'Listed Co.s'!S6</f>
        <v>450</v>
      </c>
      <c r="F379">
        <f>AS!S6</f>
        <v>0</v>
      </c>
      <c r="G379" s="9">
        <f>TSA!S6</f>
        <v>0</v>
      </c>
    </row>
    <row r="380" spans="3:7" x14ac:dyDescent="0.25">
      <c r="C380" s="4">
        <f>'Market Cap % GDP'!S7</f>
        <v>198.4</v>
      </c>
      <c r="D380">
        <f>'Turnover % GDP'!S7</f>
        <v>108.4</v>
      </c>
      <c r="E380">
        <f>'Listed Co.s'!S7</f>
        <v>529</v>
      </c>
      <c r="F380">
        <f>AS!S7</f>
        <v>1</v>
      </c>
      <c r="G380" s="9">
        <f>TSA!S7</f>
        <v>1</v>
      </c>
    </row>
    <row r="381" spans="3:7" x14ac:dyDescent="0.25">
      <c r="C381" s="4">
        <f>'Market Cap % GDP'!S8</f>
        <v>210</v>
      </c>
      <c r="D381">
        <f>'Turnover % GDP'!S8</f>
        <v>73.900000000000006</v>
      </c>
      <c r="E381">
        <f>'Listed Co.s'!S8</f>
        <v>518</v>
      </c>
      <c r="F381">
        <f>AS!S8</f>
        <v>1</v>
      </c>
      <c r="G381" s="9">
        <f>TSA!S8</f>
        <v>2</v>
      </c>
    </row>
    <row r="382" spans="3:7" x14ac:dyDescent="0.25">
      <c r="C382" s="4">
        <f>'Market Cap % GDP'!S9</f>
        <v>281.39999999999998</v>
      </c>
      <c r="D382">
        <f>'Turnover % GDP'!S9</f>
        <v>104.2</v>
      </c>
      <c r="E382">
        <f>'Listed Co.s'!S9</f>
        <v>561</v>
      </c>
      <c r="F382">
        <f>AS!S9</f>
        <v>1</v>
      </c>
      <c r="G382" s="9">
        <f>TSA!S9</f>
        <v>3</v>
      </c>
    </row>
    <row r="383" spans="3:7" x14ac:dyDescent="0.25">
      <c r="C383" s="4">
        <f>'Market Cap % GDP'!S10</f>
        <v>233.1</v>
      </c>
      <c r="D383">
        <f>'Turnover % GDP'!S10</f>
        <v>275.89999999999998</v>
      </c>
      <c r="E383">
        <f>'Listed Co.s'!S10</f>
        <v>671</v>
      </c>
      <c r="F383">
        <f>AS!S10</f>
        <v>1</v>
      </c>
      <c r="G383" s="9">
        <f>TSA!S10</f>
        <v>4</v>
      </c>
    </row>
    <row r="384" spans="3:7" x14ac:dyDescent="0.25">
      <c r="C384" s="4">
        <f>'Market Cap % GDP'!S11</f>
        <v>203.3</v>
      </c>
      <c r="D384">
        <f>'Turnover % GDP'!S11</f>
        <v>121.9</v>
      </c>
      <c r="E384">
        <f>'Listed Co.s'!S11</f>
        <v>693</v>
      </c>
      <c r="F384">
        <f>AS!S11</f>
        <v>1</v>
      </c>
      <c r="G384" s="9">
        <f>TSA!S11</f>
        <v>5</v>
      </c>
    </row>
    <row r="385" spans="3:7" x14ac:dyDescent="0.25">
      <c r="C385" s="4">
        <f>'Market Cap % GDP'!S12</f>
        <v>367.4</v>
      </c>
      <c r="D385">
        <f>'Turnover % GDP'!S12</f>
        <v>149.30000000000001</v>
      </c>
      <c r="E385">
        <f>'Listed Co.s'!S12</f>
        <v>717</v>
      </c>
      <c r="F385">
        <f>AS!S12</f>
        <v>1</v>
      </c>
      <c r="G385" s="9">
        <f>TSA!S12</f>
        <v>6</v>
      </c>
    </row>
    <row r="386" spans="3:7" x14ac:dyDescent="0.25">
      <c r="C386" s="4">
        <f>'Market Cap % GDP'!S13</f>
        <v>363.1</v>
      </c>
      <c r="D386">
        <f>'Turnover % GDP'!S13</f>
        <v>220.1</v>
      </c>
      <c r="E386">
        <f>'Listed Co.s'!S13</f>
        <v>779</v>
      </c>
      <c r="F386">
        <f>AS!S13</f>
        <v>1</v>
      </c>
      <c r="G386" s="9">
        <f>TSA!S13</f>
        <v>7</v>
      </c>
    </row>
    <row r="387" spans="3:7" x14ac:dyDescent="0.25">
      <c r="C387" s="4">
        <f>'Market Cap % GDP'!S14</f>
        <v>298.7</v>
      </c>
      <c r="D387">
        <f>'Turnover % GDP'!S14</f>
        <v>115.9</v>
      </c>
      <c r="E387">
        <f>'Listed Co.s'!S14</f>
        <v>857</v>
      </c>
      <c r="F387">
        <f>AS!S14</f>
        <v>1</v>
      </c>
      <c r="G387" s="9">
        <f>TSA!S14</f>
        <v>8</v>
      </c>
    </row>
    <row r="388" spans="3:7" x14ac:dyDescent="0.25">
      <c r="C388" s="4">
        <f>'Market Cap % GDP'!S15</f>
        <v>278.39999999999998</v>
      </c>
      <c r="D388">
        <f>'Turnover % GDP'!S15</f>
        <v>126.6</v>
      </c>
      <c r="E388">
        <f>'Listed Co.s'!S15</f>
        <v>968</v>
      </c>
      <c r="F388">
        <f>AS!S15</f>
        <v>1</v>
      </c>
      <c r="G388" s="9">
        <f>TSA!S15</f>
        <v>9</v>
      </c>
    </row>
    <row r="389" spans="3:7" x14ac:dyDescent="0.25">
      <c r="C389" s="4">
        <f>'Market Cap % GDP'!S16</f>
        <v>341.6</v>
      </c>
      <c r="D389">
        <f>'Turnover % GDP'!S16</f>
        <v>151</v>
      </c>
      <c r="E389">
        <f>'Listed Co.s'!S16</f>
        <v>972</v>
      </c>
      <c r="F389">
        <f>AS!S16</f>
        <v>1</v>
      </c>
      <c r="G389" s="9">
        <f>TSA!S16</f>
        <v>10</v>
      </c>
    </row>
    <row r="390" spans="3:7" x14ac:dyDescent="0.25">
      <c r="C390" s="4">
        <f>'Market Cap % GDP'!S17</f>
        <v>393.4</v>
      </c>
      <c r="D390">
        <f>'Turnover % GDP'!S17</f>
        <v>166.5</v>
      </c>
      <c r="E390">
        <f>'Listed Co.s'!S17</f>
        <v>1014</v>
      </c>
      <c r="F390">
        <f>AS!S17</f>
        <v>1</v>
      </c>
      <c r="G390" s="9">
        <f>TSA!S17</f>
        <v>11</v>
      </c>
    </row>
    <row r="391" spans="3:7" x14ac:dyDescent="0.25">
      <c r="C391" s="4">
        <f>'Market Cap % GDP'!S18</f>
        <v>381.9</v>
      </c>
      <c r="D391">
        <f>'Turnover % GDP'!S18</f>
        <v>162</v>
      </c>
      <c r="E391">
        <f>'Listed Co.s'!S18</f>
        <v>1020</v>
      </c>
      <c r="F391">
        <f>AS!S18</f>
        <v>1</v>
      </c>
      <c r="G391" s="9">
        <f>TSA!S18</f>
        <v>12</v>
      </c>
    </row>
    <row r="392" spans="3:7" x14ac:dyDescent="0.25">
      <c r="C392" s="4">
        <f>'Market Cap % GDP'!S19</f>
        <v>462.6</v>
      </c>
      <c r="D392">
        <f>'Turnover % GDP'!S19</f>
        <v>208.7</v>
      </c>
      <c r="E392">
        <f>'Listed Co.s'!S19</f>
        <v>1021</v>
      </c>
      <c r="F392">
        <f>AS!S19</f>
        <v>1</v>
      </c>
      <c r="G392" s="9">
        <f>TSA!S19</f>
        <v>13</v>
      </c>
    </row>
    <row r="393" spans="3:7" x14ac:dyDescent="0.25">
      <c r="C393" s="4">
        <f>'Market Cap % GDP'!S20</f>
        <v>549.4</v>
      </c>
      <c r="D393">
        <f>'Turnover % GDP'!S20</f>
        <v>433.3</v>
      </c>
      <c r="E393">
        <f>'Listed Co.s'!S20</f>
        <v>1029</v>
      </c>
      <c r="F393">
        <f>AS!S20</f>
        <v>1</v>
      </c>
      <c r="G393" s="9">
        <f>TSA!S20</f>
        <v>14</v>
      </c>
    </row>
    <row r="394" spans="3:7" x14ac:dyDescent="0.25">
      <c r="C394" s="4">
        <f>'Market Cap % GDP'!S21</f>
        <v>606</v>
      </c>
      <c r="D394">
        <f>'Turnover % GDP'!S21</f>
        <v>741.6</v>
      </c>
      <c r="E394">
        <f>'Listed Co.s'!S21</f>
        <v>1251</v>
      </c>
      <c r="F394">
        <f>AS!S21</f>
        <v>1</v>
      </c>
      <c r="G394" s="9">
        <f>TSA!S21</f>
        <v>15</v>
      </c>
    </row>
    <row r="395" spans="3:7" x14ac:dyDescent="0.25">
      <c r="C395" s="4">
        <f>'Market Cap % GDP'!S22</f>
        <v>427.9</v>
      </c>
      <c r="D395">
        <f>'Turnover % GDP'!S22</f>
        <v>695.9</v>
      </c>
      <c r="E395">
        <f>'Listed Co.s'!S22</f>
        <v>1308</v>
      </c>
      <c r="F395">
        <f>AS!S22</f>
        <v>1</v>
      </c>
      <c r="G395" s="9">
        <f>TSA!S22</f>
        <v>16</v>
      </c>
    </row>
    <row r="396" spans="3:7" x14ac:dyDescent="0.25">
      <c r="C396" s="4">
        <f>'Market Cap % GDP'!S23</f>
        <v>471.8</v>
      </c>
      <c r="D396">
        <f>'Turnover % GDP'!S23</f>
        <v>698.2</v>
      </c>
      <c r="E396">
        <f>'Listed Co.s'!S23</f>
        <v>1396</v>
      </c>
      <c r="F396">
        <f>AS!S23</f>
        <v>1</v>
      </c>
      <c r="G396" s="9">
        <f>TSA!S23</f>
        <v>17</v>
      </c>
    </row>
    <row r="397" spans="3:7" x14ac:dyDescent="0.25">
      <c r="C397" s="4">
        <f>'Market Cap % GDP'!S24</f>
        <v>357.8</v>
      </c>
      <c r="D397">
        <f>'Turnover % GDP'!S24</f>
        <v>624.1</v>
      </c>
      <c r="E397">
        <f>'Listed Co.s'!S24</f>
        <v>1472</v>
      </c>
      <c r="F397">
        <f>AS!S24</f>
        <v>1</v>
      </c>
      <c r="G397" s="9">
        <f>TSA!S24</f>
        <v>18</v>
      </c>
    </row>
    <row r="398" spans="3:7" x14ac:dyDescent="0.25">
      <c r="C398" s="4">
        <f>'Market Cap % GDP'!T3</f>
        <v>13.1</v>
      </c>
      <c r="D398">
        <f>'Turnover % GDP'!T3</f>
        <v>3.7</v>
      </c>
      <c r="E398">
        <f>'Listed Co.s'!T3</f>
        <v>220</v>
      </c>
      <c r="F398">
        <f>AS!T3</f>
        <v>0</v>
      </c>
      <c r="G398" s="9">
        <f>TSA!T3</f>
        <v>0</v>
      </c>
    </row>
    <row r="399" spans="3:7" x14ac:dyDescent="0.25">
      <c r="C399" s="4">
        <f>'Market Cap % GDP'!T4</f>
        <v>13.2</v>
      </c>
      <c r="D399">
        <f>'Turnover % GDP'!T4</f>
        <v>2.1</v>
      </c>
      <c r="E399">
        <f>'Listed Co.s'!T4</f>
        <v>224</v>
      </c>
      <c r="F399">
        <f>AS!T4</f>
        <v>0</v>
      </c>
      <c r="G399" s="9">
        <f>TSA!T4</f>
        <v>0</v>
      </c>
    </row>
    <row r="400" spans="3:7" x14ac:dyDescent="0.25">
      <c r="C400" s="4">
        <f>'Market Cap % GDP'!T5</f>
        <v>10.1</v>
      </c>
      <c r="D400">
        <f>'Turnover % GDP'!T5</f>
        <v>2.2000000000000002</v>
      </c>
      <c r="E400">
        <f>'Listed Co.s'!T5</f>
        <v>228</v>
      </c>
      <c r="F400">
        <f>AS!T5</f>
        <v>0</v>
      </c>
      <c r="G400" s="9">
        <f>TSA!T5</f>
        <v>0</v>
      </c>
    </row>
    <row r="401" spans="3:7" x14ac:dyDescent="0.25">
      <c r="C401" s="4">
        <f>'Market Cap % GDP'!T6</f>
        <v>13.3</v>
      </c>
      <c r="D401">
        <f>'Turnover % GDP'!T6</f>
        <v>6.4</v>
      </c>
      <c r="E401">
        <f>'Listed Co.s'!T6</f>
        <v>210</v>
      </c>
      <c r="F401">
        <f>AS!T6</f>
        <v>0</v>
      </c>
      <c r="G401" s="9">
        <f>TSA!T6</f>
        <v>0</v>
      </c>
    </row>
    <row r="402" spans="3:7" x14ac:dyDescent="0.25">
      <c r="C402" s="4">
        <f>'Market Cap % GDP'!T7</f>
        <v>17</v>
      </c>
      <c r="D402">
        <f>'Turnover % GDP'!T7</f>
        <v>11.1</v>
      </c>
      <c r="E402">
        <f>'Listed Co.s'!T7</f>
        <v>223</v>
      </c>
      <c r="F402">
        <f>AS!T7</f>
        <v>0</v>
      </c>
      <c r="G402" s="9">
        <f>TSA!T7</f>
        <v>0</v>
      </c>
    </row>
    <row r="403" spans="3:7" x14ac:dyDescent="0.25">
      <c r="C403" s="4">
        <f>'Market Cap % GDP'!T8</f>
        <v>18.5</v>
      </c>
      <c r="D403">
        <f>'Turnover % GDP'!T8</f>
        <v>7.7</v>
      </c>
      <c r="E403">
        <f>'Listed Co.s'!T8</f>
        <v>250</v>
      </c>
      <c r="F403">
        <f>AS!T8</f>
        <v>1</v>
      </c>
      <c r="G403" s="9">
        <f>TSA!T8</f>
        <v>1</v>
      </c>
    </row>
    <row r="404" spans="3:7" x14ac:dyDescent="0.25">
      <c r="C404" s="4">
        <f>'Market Cap % GDP'!T9</f>
        <v>20.399999999999999</v>
      </c>
      <c r="D404">
        <f>'Turnover % GDP'!T9</f>
        <v>8.1</v>
      </c>
      <c r="E404">
        <f>'Listed Co.s'!T9</f>
        <v>244</v>
      </c>
      <c r="F404">
        <f>AS!T9</f>
        <v>1</v>
      </c>
      <c r="G404" s="9">
        <f>TSA!T9</f>
        <v>2</v>
      </c>
    </row>
    <row r="405" spans="3:7" x14ac:dyDescent="0.25">
      <c r="C405" s="4">
        <f>'Market Cap % GDP'!T10</f>
        <v>28.8</v>
      </c>
      <c r="D405">
        <f>'Turnover % GDP'!T10</f>
        <v>16.5</v>
      </c>
      <c r="E405">
        <f>'Listed Co.s'!T10</f>
        <v>239</v>
      </c>
      <c r="F405">
        <f>AS!T10</f>
        <v>1</v>
      </c>
      <c r="G405" s="9">
        <f>TSA!T10</f>
        <v>3</v>
      </c>
    </row>
    <row r="406" spans="3:7" x14ac:dyDescent="0.25">
      <c r="C406" s="4">
        <f>'Market Cap % GDP'!T11</f>
        <v>46.5</v>
      </c>
      <c r="D406">
        <f>'Turnover % GDP'!T11</f>
        <v>38.9</v>
      </c>
      <c r="E406">
        <f>'Listed Co.s'!T11</f>
        <v>243</v>
      </c>
      <c r="F406">
        <f>AS!T11</f>
        <v>1</v>
      </c>
      <c r="G406" s="9">
        <f>TSA!T11</f>
        <v>4</v>
      </c>
    </row>
    <row r="407" spans="3:7" x14ac:dyDescent="0.25">
      <c r="C407" s="4">
        <f>'Market Cap % GDP'!T12</f>
        <v>60.3</v>
      </c>
      <c r="D407">
        <f>'Turnover % GDP'!T12</f>
        <v>44.4</v>
      </c>
      <c r="E407">
        <f>'Listed Co.s'!T12</f>
        <v>270</v>
      </c>
      <c r="F407">
        <f>AS!T12</f>
        <v>1</v>
      </c>
      <c r="G407" s="9">
        <f>TSA!T12</f>
        <v>5</v>
      </c>
    </row>
    <row r="408" spans="3:7" x14ac:dyDescent="0.25">
      <c r="C408" s="4">
        <f>'Market Cap % GDP'!T13</f>
        <v>69.599999999999994</v>
      </c>
      <c r="D408">
        <f>'Turnover % GDP'!T13</f>
        <v>70.5</v>
      </c>
      <c r="E408">
        <f>'Listed Co.s'!T13</f>
        <v>291</v>
      </c>
      <c r="F408">
        <f>AS!T13</f>
        <v>1</v>
      </c>
      <c r="G408" s="9">
        <f>TSA!T13</f>
        <v>6</v>
      </c>
    </row>
    <row r="409" spans="3:7" x14ac:dyDescent="0.25">
      <c r="C409" s="4">
        <f>'Market Cap % GDP'!T14</f>
        <v>46.9</v>
      </c>
      <c r="D409">
        <f>'Turnover % GDP'!T14</f>
        <v>49.1</v>
      </c>
      <c r="E409">
        <f>'Listed Co.s'!T14</f>
        <v>288</v>
      </c>
      <c r="F409">
        <f>AS!T14</f>
        <v>1</v>
      </c>
      <c r="G409" s="9">
        <f>TSA!T14</f>
        <v>7</v>
      </c>
    </row>
    <row r="410" spans="3:7" x14ac:dyDescent="0.25">
      <c r="C410" s="4">
        <f>'Market Cap % GDP'!T15</f>
        <v>39.200000000000003</v>
      </c>
      <c r="D410">
        <f>'Turnover % GDP'!T15</f>
        <v>44.1</v>
      </c>
      <c r="E410">
        <f>'Listed Co.s'!T15</f>
        <v>295</v>
      </c>
      <c r="F410">
        <f>AS!T15</f>
        <v>1</v>
      </c>
      <c r="G410" s="9">
        <f>TSA!T15</f>
        <v>8</v>
      </c>
    </row>
    <row r="411" spans="3:7" x14ac:dyDescent="0.25">
      <c r="C411" s="4">
        <f>'Market Cap % GDP'!T16</f>
        <v>40.6</v>
      </c>
      <c r="D411">
        <f>'Turnover % GDP'!T16</f>
        <v>43.8</v>
      </c>
      <c r="E411">
        <f>'Listed Co.s'!T16</f>
        <v>271</v>
      </c>
      <c r="F411">
        <f>AS!T16</f>
        <v>1</v>
      </c>
      <c r="G411" s="9">
        <f>TSA!T16</f>
        <v>9</v>
      </c>
    </row>
    <row r="412" spans="3:7" x14ac:dyDescent="0.25">
      <c r="C412" s="4">
        <f>'Market Cap % GDP'!T17</f>
        <v>45.5</v>
      </c>
      <c r="D412">
        <f>'Turnover % GDP'!T17</f>
        <v>46.3</v>
      </c>
      <c r="E412">
        <f>'Listed Co.s'!T17</f>
        <v>269</v>
      </c>
      <c r="F412">
        <f>AS!T17</f>
        <v>1</v>
      </c>
      <c r="G412" s="9">
        <f>TSA!T17</f>
        <v>10</v>
      </c>
    </row>
    <row r="413" spans="3:7" x14ac:dyDescent="0.25">
      <c r="C413" s="4">
        <f>'Market Cap % GDP'!T18</f>
        <v>44.7</v>
      </c>
      <c r="D413">
        <f>'Turnover % GDP'!T18</f>
        <v>62.4</v>
      </c>
      <c r="E413">
        <f>'Listed Co.s'!T18</f>
        <v>275</v>
      </c>
      <c r="F413">
        <f>AS!T18</f>
        <v>1</v>
      </c>
      <c r="G413" s="9">
        <f>TSA!T18</f>
        <v>11</v>
      </c>
    </row>
    <row r="414" spans="3:7" x14ac:dyDescent="0.25">
      <c r="C414" s="4">
        <f>'Market Cap % GDP'!T19</f>
        <v>54.8</v>
      </c>
      <c r="D414">
        <f>'Turnover % GDP'!T19</f>
        <v>72.900000000000006</v>
      </c>
      <c r="E414">
        <f>'Listed Co.s'!T19</f>
        <v>284</v>
      </c>
      <c r="F414">
        <f>AS!T19</f>
        <v>1</v>
      </c>
      <c r="G414" s="9">
        <f>TSA!T19</f>
        <v>12</v>
      </c>
    </row>
    <row r="415" spans="3:7" x14ac:dyDescent="0.25">
      <c r="C415" s="4">
        <f>'Market Cap % GDP'!T20</f>
        <v>50.4</v>
      </c>
      <c r="D415">
        <f>'Turnover % GDP'!T20</f>
        <v>108.8</v>
      </c>
      <c r="E415">
        <f>'Listed Co.s'!T20</f>
        <v>301</v>
      </c>
      <c r="F415">
        <f>AS!T20</f>
        <v>1</v>
      </c>
      <c r="G415" s="9">
        <f>TSA!T20</f>
        <v>13</v>
      </c>
    </row>
    <row r="416" spans="3:7" x14ac:dyDescent="0.25">
      <c r="C416" s="4">
        <f>'Market Cap % GDP'!T21</f>
        <v>22.6</v>
      </c>
      <c r="D416">
        <f>'Turnover % GDP'!T21</f>
        <v>29</v>
      </c>
      <c r="E416">
        <f>'Listed Co.s'!T21</f>
        <v>294</v>
      </c>
      <c r="F416">
        <f>AS!T21</f>
        <v>1</v>
      </c>
      <c r="G416" s="9">
        <f>TSA!T21</f>
        <v>14</v>
      </c>
    </row>
    <row r="417" spans="3:7" x14ac:dyDescent="0.25">
      <c r="C417" s="4">
        <f>'Market Cap % GDP'!T22</f>
        <v>15</v>
      </c>
      <c r="D417">
        <f>'Turnover % GDP'!T22</f>
        <v>21.8</v>
      </c>
      <c r="E417">
        <f>'Listed Co.s'!T22</f>
        <v>291</v>
      </c>
      <c r="F417">
        <f>AS!T22</f>
        <v>1</v>
      </c>
      <c r="G417" s="9">
        <f>TSA!T22</f>
        <v>15</v>
      </c>
    </row>
    <row r="418" spans="3:7" x14ac:dyDescent="0.25">
      <c r="C418" s="4">
        <f>'Market Cap % GDP'!T23</f>
        <v>15.6</v>
      </c>
      <c r="D418">
        <f>'Turnover % GDP'!T23</f>
        <v>26.4</v>
      </c>
      <c r="E418">
        <f>'Listed Co.s'!T23</f>
        <v>291</v>
      </c>
      <c r="F418">
        <f>AS!T23</f>
        <v>1</v>
      </c>
      <c r="G418" s="9">
        <f>TSA!T23</f>
        <v>16</v>
      </c>
    </row>
    <row r="419" spans="3:7" x14ac:dyDescent="0.25">
      <c r="C419" s="4">
        <f>'Market Cap % GDP'!T24</f>
        <v>19.7</v>
      </c>
      <c r="D419">
        <f>'Turnover % GDP'!T24</f>
        <v>40.4</v>
      </c>
      <c r="E419">
        <f>'Listed Co.s'!T24</f>
        <v>287</v>
      </c>
      <c r="F419">
        <f>AS!T24</f>
        <v>1</v>
      </c>
      <c r="G419" s="9">
        <f>TSA!T24</f>
        <v>17</v>
      </c>
    </row>
    <row r="420" spans="3:7" x14ac:dyDescent="0.25">
      <c r="C420" s="4">
        <f>'Market Cap % GDP'!U3</f>
        <v>7.1</v>
      </c>
      <c r="D420">
        <f>'Turnover % GDP'!U3</f>
        <v>3.5</v>
      </c>
      <c r="E420">
        <f>'Listed Co.s'!U3</f>
        <v>125</v>
      </c>
      <c r="F420">
        <f>AS!U3</f>
        <v>0</v>
      </c>
      <c r="G420" s="9">
        <f>TSA!U3</f>
        <v>0</v>
      </c>
    </row>
    <row r="421" spans="3:7" x14ac:dyDescent="0.25">
      <c r="C421" s="4">
        <f>'Market Cap % GDP'!U4</f>
        <v>5.3</v>
      </c>
      <c r="D421">
        <f>'Turnover % GDP'!U4</f>
        <v>2.2999999999999998</v>
      </c>
      <c r="E421">
        <f>'Listed Co.s'!U4</f>
        <v>141</v>
      </c>
      <c r="F421">
        <f>AS!U4</f>
        <v>0</v>
      </c>
      <c r="G421" s="9">
        <f>TSA!U4</f>
        <v>0</v>
      </c>
    </row>
    <row r="422" spans="3:7" x14ac:dyDescent="0.25">
      <c r="C422" s="4">
        <f>'Market Cap % GDP'!U5</f>
        <v>8.6</v>
      </c>
      <c r="D422">
        <f>'Turnover % GDP'!U5</f>
        <v>2.8</v>
      </c>
      <c r="E422">
        <f>'Listed Co.s'!U5</f>
        <v>155</v>
      </c>
      <c r="F422">
        <f>AS!U5</f>
        <v>0</v>
      </c>
      <c r="G422" s="9">
        <f>TSA!U5</f>
        <v>0</v>
      </c>
    </row>
    <row r="423" spans="3:7" x14ac:dyDescent="0.25">
      <c r="C423" s="4">
        <f>'Market Cap % GDP'!U6</f>
        <v>20.9</v>
      </c>
      <c r="D423">
        <f>'Turnover % GDP'!U6</f>
        <v>5.8</v>
      </c>
      <c r="E423">
        <f>'Listed Co.s'!U6</f>
        <v>174</v>
      </c>
      <c r="F423">
        <f>AS!U6</f>
        <v>0</v>
      </c>
      <c r="G423" s="9">
        <f>TSA!U6</f>
        <v>0</v>
      </c>
    </row>
    <row r="424" spans="3:7" x14ac:dyDescent="0.25">
      <c r="C424" s="4">
        <f>'Market Cap % GDP'!U7</f>
        <v>26.7</v>
      </c>
      <c r="D424">
        <f>'Turnover % GDP'!U7</f>
        <v>6.7</v>
      </c>
      <c r="E424">
        <f>'Listed Co.s'!U7</f>
        <v>216</v>
      </c>
      <c r="F424">
        <f>AS!U7</f>
        <v>0</v>
      </c>
      <c r="G424" s="9">
        <f>TSA!U7</f>
        <v>0</v>
      </c>
    </row>
    <row r="425" spans="3:7" x14ac:dyDescent="0.25">
      <c r="C425" s="4">
        <f>'Market Cap % GDP'!U8</f>
        <v>32.9</v>
      </c>
      <c r="D425">
        <f>'Turnover % GDP'!U8</f>
        <v>7.1</v>
      </c>
      <c r="E425">
        <f>'Listed Co.s'!U8</f>
        <v>238</v>
      </c>
      <c r="F425">
        <f>AS!U8</f>
        <v>0</v>
      </c>
      <c r="G425" s="9">
        <f>TSA!U8</f>
        <v>0</v>
      </c>
    </row>
    <row r="426" spans="3:7" x14ac:dyDescent="0.25">
      <c r="C426" s="4">
        <f>'Market Cap % GDP'!U9</f>
        <v>40</v>
      </c>
      <c r="D426">
        <f>'Turnover % GDP'!U9</f>
        <v>14.1</v>
      </c>
      <c r="E426">
        <f>'Listed Co.s'!U9</f>
        <v>253</v>
      </c>
      <c r="F426">
        <f>AS!U9</f>
        <v>1</v>
      </c>
      <c r="G426" s="9">
        <f>TSA!U9</f>
        <v>1</v>
      </c>
    </row>
    <row r="427" spans="3:7" x14ac:dyDescent="0.25">
      <c r="C427" s="4">
        <f>'Market Cap % GDP'!U10</f>
        <v>13.5</v>
      </c>
      <c r="D427">
        <f>'Turnover % GDP'!U10</f>
        <v>19.899999999999999</v>
      </c>
      <c r="E427">
        <f>'Listed Co.s'!U10</f>
        <v>282</v>
      </c>
      <c r="F427">
        <f>AS!U10</f>
        <v>1</v>
      </c>
      <c r="G427" s="9">
        <f>TSA!U10</f>
        <v>2</v>
      </c>
    </row>
    <row r="428" spans="3:7" x14ac:dyDescent="0.25">
      <c r="C428" s="4">
        <f>'Market Cap % GDP'!U11</f>
        <v>23.2</v>
      </c>
      <c r="D428">
        <f>'Turnover % GDP'!U11</f>
        <v>11.1</v>
      </c>
      <c r="E428">
        <f>'Listed Co.s'!U11</f>
        <v>288</v>
      </c>
      <c r="F428">
        <f>AS!U11</f>
        <v>1</v>
      </c>
      <c r="G428" s="9">
        <f>TSA!U11</f>
        <v>3</v>
      </c>
    </row>
    <row r="429" spans="3:7" x14ac:dyDescent="0.25">
      <c r="C429" s="4">
        <f>'Market Cap % GDP'!U12</f>
        <v>45.8</v>
      </c>
      <c r="D429">
        <f>'Turnover % GDP'!U12</f>
        <v>14.2</v>
      </c>
      <c r="E429">
        <f>'Listed Co.s'!U12</f>
        <v>277</v>
      </c>
      <c r="F429">
        <f>AS!U12</f>
        <v>1</v>
      </c>
      <c r="G429" s="9">
        <f>TSA!U12</f>
        <v>4</v>
      </c>
    </row>
    <row r="430" spans="3:7" x14ac:dyDescent="0.25">
      <c r="C430" s="4">
        <f>'Market Cap % GDP'!U13</f>
        <v>16.3</v>
      </c>
      <c r="D430">
        <f>'Turnover % GDP'!U13</f>
        <v>8.6999999999999993</v>
      </c>
      <c r="E430">
        <f>'Listed Co.s'!U13</f>
        <v>290</v>
      </c>
      <c r="F430">
        <f>AS!U13</f>
        <v>1</v>
      </c>
      <c r="G430" s="9">
        <f>TSA!U13</f>
        <v>5</v>
      </c>
    </row>
    <row r="431" spans="3:7" x14ac:dyDescent="0.25">
      <c r="C431" s="4">
        <f>'Market Cap % GDP'!U14</f>
        <v>14.3</v>
      </c>
      <c r="D431">
        <f>'Turnover % GDP'!U14</f>
        <v>6</v>
      </c>
      <c r="E431">
        <f>'Listed Co.s'!U14</f>
        <v>316</v>
      </c>
      <c r="F431">
        <f>AS!U14</f>
        <v>1</v>
      </c>
      <c r="G431" s="9">
        <f>TSA!U14</f>
        <v>6</v>
      </c>
    </row>
    <row r="432" spans="3:7" x14ac:dyDescent="0.25">
      <c r="C432" s="4">
        <f>'Market Cap % GDP'!U15</f>
        <v>15.3</v>
      </c>
      <c r="D432">
        <f>'Turnover % GDP'!U15</f>
        <v>6.7</v>
      </c>
      <c r="E432">
        <f>'Listed Co.s'!U15</f>
        <v>331</v>
      </c>
      <c r="F432">
        <f>AS!U15</f>
        <v>1</v>
      </c>
      <c r="G432" s="9">
        <f>TSA!U15</f>
        <v>7</v>
      </c>
    </row>
    <row r="433" spans="3:7" x14ac:dyDescent="0.25">
      <c r="C433" s="4">
        <f>'Market Cap % GDP'!U16</f>
        <v>23.3</v>
      </c>
      <c r="D433">
        <f>'Turnover % GDP'!U16</f>
        <v>6.3</v>
      </c>
      <c r="E433">
        <f>'Listed Co.s'!U16</f>
        <v>333</v>
      </c>
      <c r="F433">
        <f>AS!U16</f>
        <v>1</v>
      </c>
      <c r="G433" s="9">
        <f>TSA!U16</f>
        <v>8</v>
      </c>
    </row>
    <row r="434" spans="3:7" x14ac:dyDescent="0.25">
      <c r="C434" s="4">
        <f>'Market Cap % GDP'!U17</f>
        <v>28.5</v>
      </c>
      <c r="D434">
        <f>'Turnover % GDP'!U17</f>
        <v>10.7</v>
      </c>
      <c r="E434">
        <f>'Listed Co.s'!U17</f>
        <v>331</v>
      </c>
      <c r="F434">
        <f>AS!U17</f>
        <v>1</v>
      </c>
      <c r="G434" s="9">
        <f>TSA!U17</f>
        <v>9</v>
      </c>
    </row>
    <row r="435" spans="3:7" x14ac:dyDescent="0.25">
      <c r="C435" s="4">
        <f>'Market Cap % GDP'!U18</f>
        <v>28.5</v>
      </c>
      <c r="D435">
        <f>'Turnover % GDP'!U18</f>
        <v>14.7</v>
      </c>
      <c r="E435">
        <f>'Listed Co.s'!U18</f>
        <v>335</v>
      </c>
      <c r="F435">
        <f>AS!U18</f>
        <v>1</v>
      </c>
      <c r="G435" s="9">
        <f>TSA!U18</f>
        <v>10</v>
      </c>
    </row>
    <row r="436" spans="3:7" x14ac:dyDescent="0.25">
      <c r="C436" s="4">
        <f>'Market Cap % GDP'!U19</f>
        <v>38.1</v>
      </c>
      <c r="D436">
        <f>'Turnover % GDP'!U19</f>
        <v>13.4</v>
      </c>
      <c r="E436">
        <f>'Listed Co.s'!U19</f>
        <v>344</v>
      </c>
      <c r="F436">
        <f>AS!U19</f>
        <v>1</v>
      </c>
      <c r="G436" s="9">
        <f>TSA!U19</f>
        <v>11</v>
      </c>
    </row>
    <row r="437" spans="3:7" x14ac:dyDescent="0.25">
      <c r="C437" s="4">
        <f>'Market Cap % GDP'!U20</f>
        <v>49</v>
      </c>
      <c r="D437">
        <f>'Turnover % GDP'!U20</f>
        <v>26.1</v>
      </c>
      <c r="E437">
        <f>'Listed Co.s'!U20</f>
        <v>383</v>
      </c>
      <c r="F437">
        <f>AS!U20</f>
        <v>1</v>
      </c>
      <c r="G437" s="9">
        <f>TSA!U20</f>
        <v>12</v>
      </c>
    </row>
    <row r="438" spans="3:7" x14ac:dyDescent="0.25">
      <c r="C438" s="4">
        <f>'Market Cap % GDP'!U21</f>
        <v>19.399999999999999</v>
      </c>
      <c r="D438">
        <f>'Turnover % GDP'!U21</f>
        <v>21.7</v>
      </c>
      <c r="E438">
        <f>'Listed Co.s'!U21</f>
        <v>396</v>
      </c>
      <c r="F438">
        <f>AS!U21</f>
        <v>1</v>
      </c>
      <c r="G438" s="9">
        <f>TSA!U21</f>
        <v>13</v>
      </c>
    </row>
    <row r="439" spans="3:7" x14ac:dyDescent="0.25">
      <c r="C439" s="4">
        <f>'Market Cap % GDP'!U22</f>
        <v>33</v>
      </c>
      <c r="D439">
        <f>'Turnover % GDP'!U22</f>
        <v>21.4</v>
      </c>
      <c r="E439">
        <f>'Listed Co.s'!U22</f>
        <v>398</v>
      </c>
      <c r="F439">
        <f>AS!U22</f>
        <v>1</v>
      </c>
      <c r="G439" s="9">
        <f>TSA!U22</f>
        <v>14</v>
      </c>
    </row>
    <row r="440" spans="3:7" x14ac:dyDescent="0.25">
      <c r="C440" s="4">
        <f>'Market Cap % GDP'!U23</f>
        <v>50.9</v>
      </c>
      <c r="D440">
        <f>'Turnover % GDP'!U23</f>
        <v>18.3</v>
      </c>
      <c r="E440">
        <f>'Listed Co.s'!U23</f>
        <v>420</v>
      </c>
      <c r="F440">
        <f>AS!U23</f>
        <v>1</v>
      </c>
      <c r="G440" s="9">
        <f>TSA!U23</f>
        <v>15</v>
      </c>
    </row>
    <row r="441" spans="3:7" x14ac:dyDescent="0.25">
      <c r="C441" s="4">
        <f>'Market Cap % GDP'!U24</f>
        <v>46.1</v>
      </c>
      <c r="D441">
        <f>'Turnover % GDP'!U24</f>
        <v>16.5</v>
      </c>
      <c r="E441">
        <f>'Listed Co.s'!U24</f>
        <v>440</v>
      </c>
      <c r="F441">
        <f>AS!U24</f>
        <v>1</v>
      </c>
      <c r="G441" s="9">
        <f>TSA!U24</f>
        <v>16</v>
      </c>
    </row>
    <row r="442" spans="3:7" x14ac:dyDescent="0.25">
      <c r="C442" s="4">
        <f>'Market Cap % GDP'!V3</f>
        <v>6.3</v>
      </c>
      <c r="D442">
        <f>'Turnover % GDP'!V3</f>
        <v>10.5</v>
      </c>
      <c r="E442">
        <f>'Listed Co.s'!V3</f>
        <v>216</v>
      </c>
      <c r="F442">
        <f>AS!V3</f>
        <v>0</v>
      </c>
      <c r="G442" s="9">
        <f>TSA!V3</f>
        <v>0</v>
      </c>
    </row>
    <row r="443" spans="3:7" x14ac:dyDescent="0.25">
      <c r="C443" s="4">
        <f>'Market Cap % GDP'!V4</f>
        <v>10.4</v>
      </c>
      <c r="D443">
        <f>'Turnover % GDP'!V4</f>
        <v>14.2</v>
      </c>
      <c r="E443">
        <f>'Listed Co.s'!V4</f>
        <v>229</v>
      </c>
      <c r="F443">
        <f>AS!V4</f>
        <v>0</v>
      </c>
      <c r="G443" s="9">
        <f>TSA!V4</f>
        <v>0</v>
      </c>
    </row>
    <row r="444" spans="3:7" x14ac:dyDescent="0.25">
      <c r="C444" s="4">
        <f>'Market Cap % GDP'!V5</f>
        <v>45</v>
      </c>
      <c r="D444">
        <f>'Turnover % GDP'!V5</f>
        <v>22.3</v>
      </c>
      <c r="E444">
        <f>'Listed Co.s'!V5</f>
        <v>377</v>
      </c>
      <c r="F444">
        <f>AS!V5</f>
        <v>0</v>
      </c>
      <c r="G444" s="9">
        <f>TSA!V5</f>
        <v>0</v>
      </c>
    </row>
    <row r="445" spans="3:7" x14ac:dyDescent="0.25">
      <c r="C445" s="4">
        <f>'Market Cap % GDP'!V6</f>
        <v>77.099999999999994</v>
      </c>
      <c r="D445">
        <f>'Turnover % GDP'!V6</f>
        <v>46</v>
      </c>
      <c r="E445">
        <f>'Listed Co.s'!V6</f>
        <v>558</v>
      </c>
      <c r="F445">
        <f>AS!V6</f>
        <v>0</v>
      </c>
      <c r="G445" s="9">
        <f>TSA!V6</f>
        <v>0</v>
      </c>
    </row>
    <row r="446" spans="3:7" x14ac:dyDescent="0.25">
      <c r="C446" s="4">
        <f>'Market Cap % GDP'!V7</f>
        <v>43.8</v>
      </c>
      <c r="D446">
        <f>'Turnover % GDP'!V7</f>
        <v>33.6</v>
      </c>
      <c r="E446">
        <f>'Listed Co.s'!V7</f>
        <v>638</v>
      </c>
      <c r="F446">
        <f>AS!V7</f>
        <v>0</v>
      </c>
      <c r="G446" s="9">
        <f>TSA!V7</f>
        <v>0</v>
      </c>
    </row>
    <row r="447" spans="3:7" x14ac:dyDescent="0.25">
      <c r="C447" s="4">
        <f>'Market Cap % GDP'!V8</f>
        <v>37.9</v>
      </c>
      <c r="D447">
        <f>'Turnover % GDP'!V8</f>
        <v>9.5</v>
      </c>
      <c r="E447">
        <f>'Listed Co.s'!V8</f>
        <v>654</v>
      </c>
      <c r="F447">
        <f>AS!V8</f>
        <v>0</v>
      </c>
      <c r="G447" s="9">
        <f>TSA!V8</f>
        <v>0</v>
      </c>
    </row>
    <row r="448" spans="3:7" x14ac:dyDescent="0.25">
      <c r="C448" s="4">
        <f>'Market Cap % GDP'!V9</f>
        <v>34.200000000000003</v>
      </c>
      <c r="D448">
        <f>'Turnover % GDP'!V9</f>
        <v>7.7</v>
      </c>
      <c r="E448">
        <f>'Listed Co.s'!V9</f>
        <v>655</v>
      </c>
      <c r="F448">
        <f>AS!V9</f>
        <v>0</v>
      </c>
      <c r="G448" s="9">
        <f>TSA!V9</f>
        <v>0</v>
      </c>
    </row>
    <row r="449" spans="3:7" x14ac:dyDescent="0.25">
      <c r="C449" s="4">
        <f>'Market Cap % GDP'!V10</f>
        <v>41.7</v>
      </c>
      <c r="D449">
        <f>'Turnover % GDP'!V10</f>
        <v>9.9</v>
      </c>
      <c r="E449">
        <f>'Listed Co.s'!V10</f>
        <v>640</v>
      </c>
      <c r="F449">
        <f>AS!V10</f>
        <v>0</v>
      </c>
      <c r="G449" s="9">
        <f>TSA!V10</f>
        <v>0</v>
      </c>
    </row>
    <row r="450" spans="3:7" x14ac:dyDescent="0.25">
      <c r="C450" s="4">
        <f>'Market Cap % GDP'!V11</f>
        <v>36.1</v>
      </c>
      <c r="D450">
        <f>'Turnover % GDP'!V11</f>
        <v>10.3</v>
      </c>
      <c r="E450">
        <f>'Listed Co.s'!V11</f>
        <v>650</v>
      </c>
      <c r="F450">
        <f>AS!V11</f>
        <v>0</v>
      </c>
      <c r="G450" s="9">
        <f>TSA!V11</f>
        <v>0</v>
      </c>
    </row>
    <row r="451" spans="3:7" x14ac:dyDescent="0.25">
      <c r="C451" s="4">
        <f>'Market Cap % GDP'!V12</f>
        <v>57.6</v>
      </c>
      <c r="D451">
        <f>'Turnover % GDP'!V12</f>
        <v>14</v>
      </c>
      <c r="E451">
        <f>'Listed Co.s'!V12</f>
        <v>644</v>
      </c>
      <c r="F451">
        <f>AS!V12</f>
        <v>0</v>
      </c>
      <c r="G451" s="9">
        <f>TSA!V12</f>
        <v>0</v>
      </c>
    </row>
    <row r="452" spans="3:7" x14ac:dyDescent="0.25">
      <c r="C452" s="4">
        <f>'Market Cap % GDP'!V13</f>
        <v>51.3</v>
      </c>
      <c r="D452">
        <f>'Turnover % GDP'!V13</f>
        <v>18.7</v>
      </c>
      <c r="E452">
        <f>'Listed Co.s'!V13</f>
        <v>654</v>
      </c>
      <c r="F452">
        <f>AS!V13</f>
        <v>1</v>
      </c>
      <c r="G452" s="9">
        <f>TSA!V13</f>
        <v>1</v>
      </c>
    </row>
    <row r="453" spans="3:7" x14ac:dyDescent="0.25">
      <c r="C453" s="4">
        <f>'Market Cap % GDP'!V14</f>
        <v>57.2</v>
      </c>
      <c r="D453">
        <f>'Turnover % GDP'!V14</f>
        <v>24.2</v>
      </c>
      <c r="E453">
        <f>'Listed Co.s'!V14</f>
        <v>636</v>
      </c>
      <c r="F453">
        <f>AS!V14</f>
        <v>1</v>
      </c>
      <c r="G453" s="9">
        <f>TSA!V14</f>
        <v>2</v>
      </c>
    </row>
    <row r="454" spans="3:7" x14ac:dyDescent="0.25">
      <c r="C454" s="4">
        <f>'Market Cap % GDP'!V15</f>
        <v>40.200000000000003</v>
      </c>
      <c r="D454">
        <f>'Turnover % GDP'!V15</f>
        <v>48.9</v>
      </c>
      <c r="E454">
        <f>'Listed Co.s'!V15</f>
        <v>615</v>
      </c>
      <c r="F454">
        <f>AS!V15</f>
        <v>1</v>
      </c>
      <c r="G454" s="9">
        <f>TSA!V15</f>
        <v>3</v>
      </c>
    </row>
    <row r="455" spans="3:7" x14ac:dyDescent="0.25">
      <c r="C455" s="4">
        <f>'Market Cap % GDP'!V16</f>
        <v>63.8</v>
      </c>
      <c r="D455">
        <f>'Turnover % GDP'!V16</f>
        <v>35</v>
      </c>
      <c r="E455">
        <f>'Listed Co.s'!V16</f>
        <v>576</v>
      </c>
      <c r="F455">
        <f>AS!V16</f>
        <v>1</v>
      </c>
      <c r="G455" s="9">
        <f>TSA!V16</f>
        <v>4</v>
      </c>
    </row>
    <row r="456" spans="3:7" x14ac:dyDescent="0.25">
      <c r="C456" s="4">
        <f>'Market Cap % GDP'!V17</f>
        <v>75.5</v>
      </c>
      <c r="D456">
        <f>'Turnover % GDP'!V17</f>
        <v>36.5</v>
      </c>
      <c r="E456">
        <f>'Listed Co.s'!V17</f>
        <v>571</v>
      </c>
      <c r="F456">
        <f>AS!V17</f>
        <v>1</v>
      </c>
      <c r="G456" s="9">
        <f>TSA!V17</f>
        <v>5</v>
      </c>
    </row>
    <row r="457" spans="3:7" x14ac:dyDescent="0.25">
      <c r="C457" s="4">
        <f>'Market Cap % GDP'!V18</f>
        <v>89.7</v>
      </c>
      <c r="D457">
        <f>'Turnover % GDP'!V18</f>
        <v>44.7</v>
      </c>
      <c r="E457">
        <f>'Listed Co.s'!V18</f>
        <v>572</v>
      </c>
      <c r="F457">
        <f>AS!V18</f>
        <v>1</v>
      </c>
      <c r="G457" s="9">
        <f>TSA!V18</f>
        <v>6</v>
      </c>
    </row>
    <row r="458" spans="3:7" x14ac:dyDescent="0.25">
      <c r="C458" s="4">
        <f>'Market Cap % GDP'!V19</f>
        <v>119.1</v>
      </c>
      <c r="D458">
        <f>'Turnover % GDP'!V19</f>
        <v>61</v>
      </c>
      <c r="E458">
        <f>'Listed Co.s'!V19</f>
        <v>612</v>
      </c>
      <c r="F458">
        <f>AS!V19</f>
        <v>1</v>
      </c>
      <c r="G458" s="9">
        <f>TSA!V19</f>
        <v>7</v>
      </c>
    </row>
    <row r="459" spans="3:7" x14ac:dyDescent="0.25">
      <c r="C459" s="4">
        <f>'Market Cap % GDP'!V20</f>
        <v>141.4</v>
      </c>
      <c r="D459">
        <f>'Turnover % GDP'!V20</f>
        <v>67.900000000000006</v>
      </c>
      <c r="E459">
        <f>'Listed Co.s'!V20</f>
        <v>654</v>
      </c>
      <c r="F459">
        <f>AS!V20</f>
        <v>1</v>
      </c>
      <c r="G459" s="9">
        <f>TSA!V20</f>
        <v>8</v>
      </c>
    </row>
    <row r="460" spans="3:7" x14ac:dyDescent="0.25">
      <c r="C460" s="4">
        <f>'Market Cap % GDP'!V21</f>
        <v>66.7</v>
      </c>
      <c r="D460">
        <f>'Turnover % GDP'!V21</f>
        <v>54.1</v>
      </c>
      <c r="E460">
        <f>'Listed Co.s'!V21</f>
        <v>642</v>
      </c>
      <c r="F460">
        <f>AS!V21</f>
        <v>1</v>
      </c>
      <c r="G460" s="9">
        <f>TSA!V21</f>
        <v>9</v>
      </c>
    </row>
    <row r="461" spans="3:7" x14ac:dyDescent="0.25">
      <c r="C461" s="4">
        <f>'Market Cap % GDP'!V22</f>
        <v>93.4</v>
      </c>
      <c r="D461">
        <f>'Turnover % GDP'!V22</f>
        <v>45.3</v>
      </c>
      <c r="E461">
        <f>'Listed Co.s'!V22</f>
        <v>622</v>
      </c>
      <c r="F461">
        <f>AS!V22</f>
        <v>1</v>
      </c>
      <c r="G461" s="9">
        <f>TSA!V22</f>
        <v>10</v>
      </c>
    </row>
    <row r="462" spans="3:7" x14ac:dyDescent="0.25">
      <c r="C462" s="4">
        <f>'Market Cap % GDP'!V23</f>
        <v>100.3</v>
      </c>
      <c r="D462">
        <f>'Turnover % GDP'!V23</f>
        <v>61.3</v>
      </c>
      <c r="E462">
        <f>'Listed Co.s'!V23</f>
        <v>613</v>
      </c>
      <c r="F462">
        <f>AS!V23</f>
        <v>1</v>
      </c>
      <c r="G462" s="9">
        <f>TSA!V23</f>
        <v>11</v>
      </c>
    </row>
    <row r="463" spans="3:7" x14ac:dyDescent="0.25">
      <c r="C463" s="4">
        <f>'Market Cap % GDP'!V24</f>
        <v>59.7</v>
      </c>
      <c r="D463">
        <f>'Turnover % GDP'!V24</f>
        <v>43.4</v>
      </c>
      <c r="E463">
        <f>'Listed Co.s'!V24</f>
        <v>576</v>
      </c>
      <c r="F463">
        <f>AS!V24</f>
        <v>1</v>
      </c>
      <c r="G463" s="9">
        <f>TSA!V24</f>
        <v>12</v>
      </c>
    </row>
    <row r="464" spans="3:7" x14ac:dyDescent="0.25">
      <c r="C464" s="4">
        <f>'Market Cap % GDP'!W3</f>
        <v>19.8</v>
      </c>
      <c r="D464">
        <f>'Turnover % GDP'!W3</f>
        <v>0.7</v>
      </c>
      <c r="E464">
        <f>'Listed Co.s'!W3</f>
        <v>44</v>
      </c>
      <c r="F464">
        <f>AS!W3</f>
        <v>0</v>
      </c>
      <c r="G464" s="9">
        <f>TSA!W3</f>
        <v>0</v>
      </c>
    </row>
    <row r="465" spans="3:7" x14ac:dyDescent="0.25">
      <c r="C465" s="4">
        <f>'Market Cap % GDP'!W4</f>
        <v>25.1</v>
      </c>
      <c r="D465">
        <f>'Turnover % GDP'!W4</f>
        <v>2.2999999999999998</v>
      </c>
      <c r="E465">
        <f>'Listed Co.s'!W4</f>
        <v>44</v>
      </c>
      <c r="F465">
        <f>AS!W4</f>
        <v>0</v>
      </c>
      <c r="G465" s="9">
        <f>TSA!W4</f>
        <v>0</v>
      </c>
    </row>
    <row r="466" spans="3:7" x14ac:dyDescent="0.25">
      <c r="C466" s="4">
        <f>'Market Cap % GDP'!W5</f>
        <v>91.4</v>
      </c>
      <c r="D466">
        <f>'Turnover % GDP'!W5</f>
        <v>10.9</v>
      </c>
      <c r="E466">
        <f>'Listed Co.s'!W5</f>
        <v>48</v>
      </c>
      <c r="F466">
        <f>AS!W5</f>
        <v>0</v>
      </c>
      <c r="G466" s="9">
        <f>TSA!W5</f>
        <v>0</v>
      </c>
    </row>
    <row r="467" spans="3:7" x14ac:dyDescent="0.25">
      <c r="C467" s="4">
        <f>'Market Cap % GDP'!W6</f>
        <v>30.1</v>
      </c>
      <c r="D467">
        <f>'Turnover % GDP'!W6</f>
        <v>6.9</v>
      </c>
      <c r="E467">
        <f>'Listed Co.s'!W6</f>
        <v>50</v>
      </c>
      <c r="F467">
        <f>AS!W6</f>
        <v>0</v>
      </c>
      <c r="G467" s="9">
        <f>TSA!W6</f>
        <v>0</v>
      </c>
    </row>
    <row r="468" spans="3:7" x14ac:dyDescent="0.25">
      <c r="C468" s="4">
        <f>'Market Cap % GDP'!W7</f>
        <v>35.4</v>
      </c>
      <c r="D468">
        <f>'Turnover % GDP'!W7</f>
        <v>3.2</v>
      </c>
      <c r="E468">
        <f>'Listed Co.s'!W7</f>
        <v>50</v>
      </c>
      <c r="F468">
        <f>AS!W7</f>
        <v>0</v>
      </c>
      <c r="G468" s="9">
        <f>TSA!W7</f>
        <v>0</v>
      </c>
    </row>
    <row r="469" spans="3:7" x14ac:dyDescent="0.25">
      <c r="C469" s="4">
        <f>'Market Cap % GDP'!W8</f>
        <v>21.8</v>
      </c>
      <c r="D469">
        <f>'Turnover % GDP'!W8</f>
        <v>5.9</v>
      </c>
      <c r="E469">
        <f>'Listed Co.s'!W8</f>
        <v>51</v>
      </c>
      <c r="F469">
        <f>AS!W8</f>
        <v>0</v>
      </c>
      <c r="G469" s="9">
        <f>TSA!W8</f>
        <v>0</v>
      </c>
    </row>
    <row r="470" spans="3:7" x14ac:dyDescent="0.25">
      <c r="C470" s="4">
        <f>'Market Cap % GDP'!W9</f>
        <v>28.9</v>
      </c>
      <c r="D470">
        <f>'Turnover % GDP'!W9</f>
        <v>0.6</v>
      </c>
      <c r="E470">
        <f>'Listed Co.s'!W9</f>
        <v>46</v>
      </c>
      <c r="F470">
        <f>AS!W9</f>
        <v>0</v>
      </c>
      <c r="G470" s="9">
        <f>TSA!W9</f>
        <v>0</v>
      </c>
    </row>
    <row r="471" spans="3:7" x14ac:dyDescent="0.25">
      <c r="C471" s="4">
        <f>'Market Cap % GDP'!W10</f>
        <v>27.4</v>
      </c>
      <c r="D471">
        <f>'Turnover % GDP'!W10</f>
        <v>1</v>
      </c>
      <c r="E471">
        <f>'Listed Co.s'!W10</f>
        <v>45</v>
      </c>
      <c r="F471">
        <f>AS!W10</f>
        <v>0</v>
      </c>
      <c r="G471" s="9">
        <f>TSA!W10</f>
        <v>0</v>
      </c>
    </row>
    <row r="472" spans="3:7" x14ac:dyDescent="0.25">
      <c r="C472" s="4">
        <f>'Market Cap % GDP'!W11</f>
        <v>24.5</v>
      </c>
      <c r="D472">
        <f>'Turnover % GDP'!W11</f>
        <v>0.5</v>
      </c>
      <c r="E472">
        <f>'Listed Co.s'!W11</f>
        <v>49</v>
      </c>
      <c r="F472">
        <f>AS!W11</f>
        <v>0</v>
      </c>
      <c r="G472" s="9">
        <f>TSA!W11</f>
        <v>0</v>
      </c>
    </row>
    <row r="473" spans="3:7" x14ac:dyDescent="0.25">
      <c r="C473" s="4">
        <f>'Market Cap % GDP'!W12</f>
        <v>28.7</v>
      </c>
      <c r="D473">
        <f>'Turnover % GDP'!W12</f>
        <v>0.4</v>
      </c>
      <c r="E473">
        <f>'Listed Co.s'!W12</f>
        <v>46</v>
      </c>
      <c r="F473">
        <f>AS!W12</f>
        <v>0</v>
      </c>
      <c r="G473" s="9">
        <f>TSA!W12</f>
        <v>0</v>
      </c>
    </row>
    <row r="474" spans="3:7" x14ac:dyDescent="0.25">
      <c r="C474" s="4">
        <f>'Market Cap % GDP'!W13</f>
        <v>39.799999999999997</v>
      </c>
      <c r="D474">
        <f>'Turnover % GDP'!W13</f>
        <v>0.8</v>
      </c>
      <c r="E474">
        <f>'Listed Co.s'!W13</f>
        <v>46</v>
      </c>
      <c r="F474">
        <f>AS!W13</f>
        <v>0</v>
      </c>
      <c r="G474" s="9">
        <f>TSA!W13</f>
        <v>0</v>
      </c>
    </row>
    <row r="475" spans="3:7" x14ac:dyDescent="0.25">
      <c r="C475" s="4">
        <f>'Market Cap % GDP'!W14</f>
        <v>51.7</v>
      </c>
      <c r="D475">
        <f>'Turnover % GDP'!W14</f>
        <v>0.8</v>
      </c>
      <c r="E475">
        <f>'Listed Co.s'!W14</f>
        <v>42</v>
      </c>
      <c r="F475">
        <f>AS!W14</f>
        <v>1</v>
      </c>
      <c r="G475" s="9">
        <f>TSA!W14</f>
        <v>1</v>
      </c>
    </row>
    <row r="476" spans="3:7" x14ac:dyDescent="0.25">
      <c r="C476" s="4">
        <f>'Market Cap % GDP'!W15</f>
        <v>60.1</v>
      </c>
      <c r="D476">
        <f>'Turnover % GDP'!W15</f>
        <v>1.5</v>
      </c>
      <c r="E476">
        <f>'Listed Co.s'!W15</f>
        <v>42</v>
      </c>
      <c r="F476">
        <f>AS!W15</f>
        <v>1</v>
      </c>
      <c r="G476" s="9">
        <f>TSA!W15</f>
        <v>2</v>
      </c>
    </row>
    <row r="477" spans="3:7" x14ac:dyDescent="0.25">
      <c r="C477" s="4">
        <f>'Market Cap % GDP'!W16</f>
        <v>90.1</v>
      </c>
      <c r="D477">
        <f>'Turnover % GDP'!W16</f>
        <v>2.6</v>
      </c>
      <c r="E477">
        <f>'Listed Co.s'!W16</f>
        <v>39</v>
      </c>
      <c r="F477">
        <f>AS!W16</f>
        <v>1</v>
      </c>
      <c r="G477" s="9">
        <f>TSA!W16</f>
        <v>3</v>
      </c>
    </row>
    <row r="478" spans="3:7" x14ac:dyDescent="0.25">
      <c r="C478" s="4">
        <f>'Market Cap % GDP'!W17</f>
        <v>141.69999999999999</v>
      </c>
      <c r="D478">
        <f>'Turnover % GDP'!W17</f>
        <v>4.7</v>
      </c>
      <c r="E478">
        <f>'Listed Co.s'!W17</f>
        <v>38</v>
      </c>
      <c r="F478">
        <f>AS!W17</f>
        <v>1</v>
      </c>
      <c r="G478" s="9">
        <f>TSA!W17</f>
        <v>4</v>
      </c>
    </row>
    <row r="479" spans="3:7" x14ac:dyDescent="0.25">
      <c r="C479" s="4">
        <f>'Market Cap % GDP'!W18</f>
        <v>117.6</v>
      </c>
      <c r="D479">
        <f>'Turnover % GDP'!W18</f>
        <v>3.9</v>
      </c>
      <c r="E479">
        <f>'Listed Co.s'!W18</f>
        <v>39</v>
      </c>
      <c r="F479">
        <f>AS!W18</f>
        <v>1</v>
      </c>
      <c r="G479" s="9">
        <f>TSA!W18</f>
        <v>5</v>
      </c>
    </row>
    <row r="480" spans="3:7" x14ac:dyDescent="0.25">
      <c r="C480" s="4">
        <f>'Market Cap % GDP'!W19</f>
        <v>103.8</v>
      </c>
      <c r="D480">
        <f>'Turnover % GDP'!W19</f>
        <v>2.5</v>
      </c>
      <c r="E480">
        <f>'Listed Co.s'!W19</f>
        <v>41</v>
      </c>
      <c r="F480">
        <f>AS!W19</f>
        <v>1</v>
      </c>
      <c r="G480" s="9">
        <f>TSA!W19</f>
        <v>6</v>
      </c>
    </row>
    <row r="481" spans="3:7" x14ac:dyDescent="0.25">
      <c r="C481" s="4">
        <f>'Market Cap % GDP'!W20</f>
        <v>97.1</v>
      </c>
      <c r="D481">
        <f>'Turnover % GDP'!W20</f>
        <v>2.8</v>
      </c>
      <c r="E481">
        <f>'Listed Co.s'!W20</f>
        <v>41</v>
      </c>
      <c r="F481">
        <f>AS!W20</f>
        <v>1</v>
      </c>
      <c r="G481" s="9">
        <f>TSA!W20</f>
        <v>7</v>
      </c>
    </row>
    <row r="482" spans="3:7" x14ac:dyDescent="0.25">
      <c r="C482" s="4">
        <f>'Market Cap % GDP'!W21</f>
        <v>57.5</v>
      </c>
      <c r="D482">
        <f>'Turnover % GDP'!W21</f>
        <v>2.8</v>
      </c>
      <c r="E482">
        <f>'Listed Co.s'!W21</f>
        <v>39</v>
      </c>
      <c r="F482">
        <f>AS!W21</f>
        <v>1</v>
      </c>
      <c r="G482" s="9">
        <f>TSA!W21</f>
        <v>8</v>
      </c>
    </row>
    <row r="483" spans="3:7" x14ac:dyDescent="0.25">
      <c r="C483" s="4">
        <f>'Market Cap % GDP'!W22</f>
        <v>51.6</v>
      </c>
      <c r="D483">
        <f>'Turnover % GDP'!W22</f>
        <v>1.1000000000000001</v>
      </c>
      <c r="E483">
        <f>'Listed Co.s'!W22</f>
        <v>38</v>
      </c>
      <c r="F483">
        <f>AS!W22</f>
        <v>1</v>
      </c>
      <c r="G483" s="9">
        <f>TSA!W22</f>
        <v>9</v>
      </c>
    </row>
    <row r="484" spans="3:7" x14ac:dyDescent="0.25">
      <c r="C484" s="4">
        <f>'Market Cap % GDP'!W23</f>
        <v>49.4</v>
      </c>
      <c r="D484">
        <f>'Turnover % GDP'!W23</f>
        <v>1.6</v>
      </c>
      <c r="E484">
        <f>'Listed Co.s'!W23</f>
        <v>39</v>
      </c>
      <c r="F484">
        <f>AS!W23</f>
        <v>1</v>
      </c>
      <c r="G484" s="9">
        <f>TSA!W23</f>
        <v>10</v>
      </c>
    </row>
    <row r="485" spans="3:7" x14ac:dyDescent="0.25">
      <c r="C485" s="4">
        <f>'Market Cap % GDP'!W24</f>
        <v>50</v>
      </c>
      <c r="D485">
        <f>'Turnover % GDP'!W24</f>
        <v>1.5</v>
      </c>
      <c r="E485">
        <f>'Listed Co.s'!W24</f>
        <v>37</v>
      </c>
      <c r="F485">
        <f>AS!W24</f>
        <v>1</v>
      </c>
      <c r="G485" s="9">
        <f>TSA!W24</f>
        <v>11</v>
      </c>
    </row>
    <row r="486" spans="3:7" x14ac:dyDescent="0.25">
      <c r="C486" s="4">
        <f>'Market Cap % GDP'!X3</f>
        <v>49.7</v>
      </c>
      <c r="D486">
        <f>'Turnover % GDP'!X3</f>
        <v>10.1</v>
      </c>
      <c r="E486">
        <f>'Listed Co.s'!X3</f>
        <v>105</v>
      </c>
      <c r="F486">
        <f>AS!X3</f>
        <v>0</v>
      </c>
      <c r="G486" s="9">
        <f>TSA!X3</f>
        <v>0</v>
      </c>
    </row>
    <row r="487" spans="3:7" x14ac:dyDescent="0.25">
      <c r="C487" s="4">
        <f>'Market Cap % GDP'!X4</f>
        <v>59.9</v>
      </c>
      <c r="D487">
        <f>'Turnover % GDP'!X4</f>
        <v>10.3</v>
      </c>
      <c r="E487">
        <f>'Listed Co.s'!X4</f>
        <v>101</v>
      </c>
      <c r="F487">
        <f>AS!X4</f>
        <v>0</v>
      </c>
      <c r="G487" s="9">
        <f>TSA!X4</f>
        <v>0</v>
      </c>
    </row>
    <row r="488" spans="3:7" x14ac:dyDescent="0.25">
      <c r="C488" s="4">
        <f>'Market Cap % GDP'!X5</f>
        <v>63.3</v>
      </c>
      <c r="D488">
        <f>'Turnover % GDP'!X5</f>
        <v>24.8</v>
      </c>
      <c r="E488">
        <f>'Listed Co.s'!X5</f>
        <v>103</v>
      </c>
      <c r="F488">
        <f>AS!X5</f>
        <v>0</v>
      </c>
      <c r="G488" s="9">
        <f>TSA!X5</f>
        <v>0</v>
      </c>
    </row>
    <row r="489" spans="3:7" x14ac:dyDescent="0.25">
      <c r="C489" s="4">
        <f>'Market Cap % GDP'!X6</f>
        <v>87.2</v>
      </c>
      <c r="D489">
        <f>'Turnover % GDP'!X6</f>
        <v>24.6</v>
      </c>
      <c r="E489">
        <f>'Listed Co.s'!X6</f>
        <v>101</v>
      </c>
      <c r="F489">
        <f>AS!X6</f>
        <v>0</v>
      </c>
      <c r="G489" s="9">
        <f>TSA!X6</f>
        <v>0</v>
      </c>
    </row>
    <row r="490" spans="3:7" x14ac:dyDescent="0.25">
      <c r="C490" s="4">
        <f>'Market Cap % GDP'!X7</f>
        <v>73.599999999999994</v>
      </c>
      <c r="D490">
        <f>'Turnover % GDP'!X7</f>
        <v>10</v>
      </c>
      <c r="E490">
        <f>'Listed Co.s'!X7</f>
        <v>95</v>
      </c>
      <c r="F490">
        <f>AS!X7</f>
        <v>0</v>
      </c>
      <c r="G490" s="9">
        <f>TSA!X7</f>
        <v>0</v>
      </c>
    </row>
    <row r="491" spans="3:7" x14ac:dyDescent="0.25">
      <c r="C491" s="4">
        <f>'Market Cap % GDP'!X8</f>
        <v>69.400000000000006</v>
      </c>
      <c r="D491">
        <f>'Turnover % GDP'!X8</f>
        <v>7.7</v>
      </c>
      <c r="E491">
        <f>'Listed Co.s'!X8</f>
        <v>97</v>
      </c>
      <c r="F491">
        <f>AS!X8</f>
        <v>0</v>
      </c>
      <c r="G491" s="9">
        <f>TSA!X8</f>
        <v>0</v>
      </c>
    </row>
    <row r="492" spans="3:7" x14ac:dyDescent="0.25">
      <c r="C492" s="4">
        <f>'Market Cap % GDP'!X9</f>
        <v>65.7</v>
      </c>
      <c r="D492">
        <f>'Turnover % GDP'!X9</f>
        <v>4.3</v>
      </c>
      <c r="E492">
        <f>'Listed Co.s'!X9</f>
        <v>98</v>
      </c>
      <c r="F492">
        <f>AS!X9</f>
        <v>0</v>
      </c>
      <c r="G492" s="9">
        <f>TSA!X9</f>
        <v>0</v>
      </c>
    </row>
    <row r="493" spans="3:7" x14ac:dyDescent="0.25">
      <c r="C493" s="4">
        <f>'Market Cap % GDP'!X10</f>
        <v>75.099999999999994</v>
      </c>
      <c r="D493">
        <f>'Turnover % GDP'!X10</f>
        <v>6.9</v>
      </c>
      <c r="E493">
        <f>'Listed Co.s'!X10</f>
        <v>139</v>
      </c>
      <c r="F493">
        <f>AS!X10</f>
        <v>0</v>
      </c>
      <c r="G493" s="9">
        <f>TSA!X10</f>
        <v>0</v>
      </c>
    </row>
    <row r="494" spans="3:7" x14ac:dyDescent="0.25">
      <c r="C494" s="4">
        <f>'Market Cap % GDP'!X11</f>
        <v>73.8</v>
      </c>
      <c r="D494">
        <f>'Turnover % GDP'!X11</f>
        <v>8.3000000000000007</v>
      </c>
      <c r="E494">
        <f>'Listed Co.s'!X11</f>
        <v>150</v>
      </c>
      <c r="F494">
        <f>AS!X11</f>
        <v>0</v>
      </c>
      <c r="G494" s="9">
        <f>TSA!X11</f>
        <v>0</v>
      </c>
    </row>
    <row r="495" spans="3:7" x14ac:dyDescent="0.25">
      <c r="C495" s="4">
        <f>'Market Cap % GDP'!X12</f>
        <v>71.5</v>
      </c>
      <c r="D495">
        <f>'Turnover % GDP'!X12</f>
        <v>6.7</v>
      </c>
      <c r="E495">
        <f>'Listed Co.s'!X12</f>
        <v>152</v>
      </c>
      <c r="F495">
        <f>AS!X12</f>
        <v>0</v>
      </c>
      <c r="G495" s="9">
        <f>TSA!X12</f>
        <v>0</v>
      </c>
    </row>
    <row r="496" spans="3:7" x14ac:dyDescent="0.25">
      <c r="C496" s="4">
        <f>'Market Cap % GDP'!X13</f>
        <v>58.4</v>
      </c>
      <c r="D496">
        <f>'Turnover % GDP'!X13</f>
        <v>4.9000000000000004</v>
      </c>
      <c r="E496">
        <f>'Listed Co.s'!X13</f>
        <v>163</v>
      </c>
      <c r="F496">
        <f>AS!X13</f>
        <v>1</v>
      </c>
      <c r="G496" s="9">
        <f>TSA!X13</f>
        <v>1</v>
      </c>
    </row>
    <row r="497" spans="3:7" x14ac:dyDescent="0.25">
      <c r="C497" s="4">
        <f>'Market Cap % GDP'!X14</f>
        <v>70.3</v>
      </c>
      <c r="D497">
        <f>'Turnover % GDP'!X14</f>
        <v>10.4</v>
      </c>
      <c r="E497">
        <f>'Listed Co.s'!X14</f>
        <v>161</v>
      </c>
      <c r="F497">
        <f>AS!X14</f>
        <v>1</v>
      </c>
      <c r="G497" s="9">
        <f>TSA!X14</f>
        <v>2</v>
      </c>
    </row>
    <row r="498" spans="3:7" x14ac:dyDescent="0.25">
      <c r="C498" s="4">
        <f>'Market Cap % GDP'!X15</f>
        <v>73.900000000000006</v>
      </c>
      <c r="D498">
        <f>'Turnover % GDP'!X15</f>
        <v>14</v>
      </c>
      <c r="E498">
        <f>'Listed Co.s'!X15</f>
        <v>158</v>
      </c>
      <c r="F498">
        <f>AS!X15</f>
        <v>1</v>
      </c>
      <c r="G498" s="9">
        <f>TSA!X15</f>
        <v>3</v>
      </c>
    </row>
    <row r="499" spans="3:7" x14ac:dyDescent="0.25">
      <c r="C499" s="4">
        <f>'Market Cap % GDP'!X16</f>
        <v>107.5</v>
      </c>
      <c r="D499">
        <f>'Turnover % GDP'!X16</f>
        <v>25.6</v>
      </c>
      <c r="E499">
        <f>'Listed Co.s'!X16</f>
        <v>161</v>
      </c>
      <c r="F499">
        <f>AS!X16</f>
        <v>1</v>
      </c>
      <c r="G499" s="9">
        <f>TSA!X16</f>
        <v>4</v>
      </c>
    </row>
    <row r="500" spans="3:7" x14ac:dyDescent="0.25">
      <c r="C500" s="4">
        <f>'Market Cap % GDP'!X17</f>
        <v>161.1</v>
      </c>
      <c r="D500">
        <f>'Turnover % GDP'!X17</f>
        <v>46.7</v>
      </c>
      <c r="E500">
        <f>'Listed Co.s'!X17</f>
        <v>192</v>
      </c>
      <c r="F500">
        <f>AS!X17</f>
        <v>1</v>
      </c>
      <c r="G500" s="9">
        <f>TSA!X17</f>
        <v>5</v>
      </c>
    </row>
    <row r="501" spans="3:7" x14ac:dyDescent="0.25">
      <c r="C501" s="4">
        <f>'Market Cap % GDP'!X18</f>
        <v>299</v>
      </c>
      <c r="D501">
        <f>'Turnover % GDP'!X18</f>
        <v>189.1</v>
      </c>
      <c r="E501">
        <f>'Listed Co.s'!X18</f>
        <v>201</v>
      </c>
      <c r="F501">
        <f>AS!X18</f>
        <v>1</v>
      </c>
      <c r="G501" s="9">
        <f>TSA!X18</f>
        <v>6</v>
      </c>
    </row>
    <row r="502" spans="3:7" x14ac:dyDescent="0.25">
      <c r="C502" s="4">
        <f>'Market Cap % GDP'!X19</f>
        <v>197.4</v>
      </c>
      <c r="D502">
        <f>'Turnover % GDP'!X19</f>
        <v>133.19999999999999</v>
      </c>
      <c r="E502">
        <f>'Listed Co.s'!X19</f>
        <v>227</v>
      </c>
      <c r="F502">
        <f>AS!X19</f>
        <v>1</v>
      </c>
      <c r="G502" s="9">
        <f>TSA!X19</f>
        <v>7</v>
      </c>
    </row>
    <row r="503" spans="3:7" x14ac:dyDescent="0.25">
      <c r="C503" s="4">
        <f>'Market Cap % GDP'!X20</f>
        <v>240.9</v>
      </c>
      <c r="D503">
        <f>'Turnover % GDP'!X20</f>
        <v>101.9</v>
      </c>
      <c r="E503">
        <f>'Listed Co.s'!X20</f>
        <v>245</v>
      </c>
      <c r="F503">
        <f>AS!X20</f>
        <v>1</v>
      </c>
      <c r="G503" s="9">
        <f>TSA!X20</f>
        <v>8</v>
      </c>
    </row>
    <row r="504" spans="3:7" x14ac:dyDescent="0.25">
      <c r="C504" s="4">
        <f>'Market Cap % GDP'!X21</f>
        <v>163.1</v>
      </c>
      <c r="D504">
        <f>'Turnover % GDP'!X21</f>
        <v>127.5</v>
      </c>
      <c r="E504">
        <f>'Listed Co.s'!X21</f>
        <v>262</v>
      </c>
      <c r="F504">
        <f>AS!X21</f>
        <v>1</v>
      </c>
      <c r="G504" s="9">
        <f>TSA!X21</f>
        <v>9</v>
      </c>
    </row>
    <row r="505" spans="3:7" x14ac:dyDescent="0.25">
      <c r="C505" s="4">
        <f>'Market Cap % GDP'!X22</f>
        <v>133.80000000000001</v>
      </c>
      <c r="D505">
        <f>'Turnover % GDP'!X22</f>
        <v>57.3</v>
      </c>
      <c r="E505">
        <f>'Listed Co.s'!X22</f>
        <v>272</v>
      </c>
      <c r="F505">
        <f>AS!X22</f>
        <v>1</v>
      </c>
      <c r="G505" s="9">
        <f>TSA!X22</f>
        <v>10</v>
      </c>
    </row>
    <row r="506" spans="3:7" x14ac:dyDescent="0.25">
      <c r="C506" s="4">
        <f>'Market Cap % GDP'!X23</f>
        <v>116.8</v>
      </c>
      <c r="D506">
        <f>'Turnover % GDP'!X23</f>
        <v>35.700000000000003</v>
      </c>
      <c r="E506">
        <f>'Listed Co.s'!X23</f>
        <v>277</v>
      </c>
      <c r="F506">
        <f>AS!X23</f>
        <v>1</v>
      </c>
      <c r="G506" s="9">
        <f>TSA!X23</f>
        <v>11</v>
      </c>
    </row>
    <row r="507" spans="3:7" x14ac:dyDescent="0.25">
      <c r="C507" s="4">
        <f>'Market Cap % GDP'!X24</f>
        <v>94.3</v>
      </c>
      <c r="D507">
        <f>'Turnover % GDP'!X24</f>
        <v>13.9</v>
      </c>
      <c r="E507">
        <f>'Listed Co.s'!X24</f>
        <v>247</v>
      </c>
      <c r="F507">
        <f>AS!X24</f>
        <v>1</v>
      </c>
      <c r="G507" s="9">
        <f>TSA!X24</f>
        <v>12</v>
      </c>
    </row>
    <row r="508" spans="3:7" x14ac:dyDescent="0.25">
      <c r="C508" s="4">
        <f>'Market Cap % GDP'!Y3</f>
        <v>83.8</v>
      </c>
      <c r="D508">
        <f>'Turnover % GDP'!Y3</f>
        <v>27.5</v>
      </c>
      <c r="E508">
        <f>'Listed Co.s'!Y3</f>
        <v>1701</v>
      </c>
      <c r="F508">
        <f>AS!Y3</f>
        <v>1</v>
      </c>
      <c r="G508" s="9">
        <f>TSA!Y3</f>
        <v>4</v>
      </c>
    </row>
    <row r="509" spans="3:7" x14ac:dyDescent="0.25">
      <c r="C509" s="4">
        <f>'Market Cap % GDP'!Y4</f>
        <v>93.6</v>
      </c>
      <c r="D509">
        <f>'Turnover % GDP'!Y4</f>
        <v>29.9</v>
      </c>
      <c r="E509">
        <f>'Listed Co.s'!Y4</f>
        <v>1623</v>
      </c>
      <c r="F509">
        <f>AS!Y4</f>
        <v>1</v>
      </c>
      <c r="G509" s="9">
        <f>TSA!Y4</f>
        <v>5</v>
      </c>
    </row>
    <row r="510" spans="3:7" x14ac:dyDescent="0.25">
      <c r="C510" s="4">
        <f>'Market Cap % GDP'!Y5</f>
        <v>84.9</v>
      </c>
      <c r="D510">
        <f>'Turnover % GDP'!Y5</f>
        <v>35.1</v>
      </c>
      <c r="E510">
        <f>'Listed Co.s'!Y5</f>
        <v>1874</v>
      </c>
      <c r="F510">
        <f>AS!Y5</f>
        <v>1</v>
      </c>
      <c r="G510" s="9">
        <f>TSA!Y5</f>
        <v>6</v>
      </c>
    </row>
    <row r="511" spans="3:7" x14ac:dyDescent="0.25">
      <c r="C511" s="4">
        <f>'Market Cap % GDP'!Y6</f>
        <v>117.4</v>
      </c>
      <c r="D511">
        <f>'Turnover % GDP'!Y6</f>
        <v>43.2</v>
      </c>
      <c r="E511">
        <f>'Listed Co.s'!Y6</f>
        <v>1646</v>
      </c>
      <c r="F511">
        <f>AS!Y6</f>
        <v>1</v>
      </c>
      <c r="G511" s="9">
        <f>TSA!Y6</f>
        <v>7</v>
      </c>
    </row>
    <row r="512" spans="3:7" x14ac:dyDescent="0.25">
      <c r="C512" s="4">
        <f>'Market Cap % GDP'!Y7</f>
        <v>114.1</v>
      </c>
      <c r="D512">
        <f>'Turnover % GDP'!Y7</f>
        <v>43.8</v>
      </c>
      <c r="E512">
        <f>'Listed Co.s'!Y7</f>
        <v>2070</v>
      </c>
      <c r="F512">
        <f>AS!Y7</f>
        <v>1</v>
      </c>
      <c r="G512" s="9">
        <f>TSA!Y7</f>
        <v>8</v>
      </c>
    </row>
    <row r="513" spans="3:7" x14ac:dyDescent="0.25">
      <c r="C513" s="4">
        <f>'Market Cap % GDP'!Y8</f>
        <v>121.7</v>
      </c>
      <c r="D513">
        <f>'Turnover % GDP'!Y8</f>
        <v>44.1</v>
      </c>
      <c r="E513">
        <f>'Listed Co.s'!Y8</f>
        <v>2078</v>
      </c>
      <c r="F513">
        <f>AS!Y8</f>
        <v>1</v>
      </c>
      <c r="G513" s="9">
        <f>TSA!Y8</f>
        <v>9</v>
      </c>
    </row>
    <row r="514" spans="3:7" x14ac:dyDescent="0.25">
      <c r="C514" s="4">
        <f>'Market Cap % GDP'!Y9</f>
        <v>142.69999999999999</v>
      </c>
      <c r="D514">
        <f>'Turnover % GDP'!Y9</f>
        <v>47.4</v>
      </c>
      <c r="E514">
        <f>'Listed Co.s'!Y9</f>
        <v>2171</v>
      </c>
      <c r="F514">
        <f>AS!Y9</f>
        <v>1</v>
      </c>
      <c r="G514" s="9">
        <f>TSA!Y9</f>
        <v>10</v>
      </c>
    </row>
    <row r="515" spans="3:7" x14ac:dyDescent="0.25">
      <c r="C515" s="4">
        <f>'Market Cap % GDP'!Y10</f>
        <v>145.9</v>
      </c>
      <c r="D515">
        <f>'Turnover % GDP'!Y10</f>
        <v>60.6</v>
      </c>
      <c r="E515">
        <f>'Listed Co.s'!Y10</f>
        <v>2157</v>
      </c>
      <c r="F515">
        <f>AS!Y10</f>
        <v>1</v>
      </c>
      <c r="G515" s="9">
        <f>TSA!Y10</f>
        <v>11</v>
      </c>
    </row>
    <row r="516" spans="3:7" x14ac:dyDescent="0.25">
      <c r="C516" s="4">
        <f>'Market Cap % GDP'!Y11</f>
        <v>162.4</v>
      </c>
      <c r="D516">
        <f>'Turnover % GDP'!Y11</f>
        <v>79.900000000000006</v>
      </c>
      <c r="E516">
        <f>'Listed Co.s'!Y11</f>
        <v>2087</v>
      </c>
      <c r="F516">
        <f>AS!Y11</f>
        <v>1</v>
      </c>
      <c r="G516" s="9">
        <f>TSA!Y11</f>
        <v>12</v>
      </c>
    </row>
    <row r="517" spans="3:7" x14ac:dyDescent="0.25">
      <c r="C517" s="4">
        <f>'Market Cap % GDP'!Y12</f>
        <v>195.1</v>
      </c>
      <c r="D517">
        <f>'Turnover % GDP'!Y12</f>
        <v>91.6</v>
      </c>
      <c r="E517">
        <f>'Listed Co.s'!Y12</f>
        <v>1945</v>
      </c>
      <c r="F517">
        <f>AS!Y12</f>
        <v>1</v>
      </c>
      <c r="G517" s="9">
        <f>TSA!Y12</f>
        <v>13</v>
      </c>
    </row>
    <row r="518" spans="3:7" x14ac:dyDescent="0.25">
      <c r="C518" s="4">
        <f>'Market Cap % GDP'!Y13</f>
        <v>174.6</v>
      </c>
      <c r="D518">
        <f>'Turnover % GDP'!Y13</f>
        <v>124.4</v>
      </c>
      <c r="E518">
        <f>'Listed Co.s'!Y13</f>
        <v>1904</v>
      </c>
      <c r="F518">
        <f>AS!Y13</f>
        <v>1</v>
      </c>
      <c r="G518" s="9">
        <f>TSA!Y13</f>
        <v>14</v>
      </c>
    </row>
    <row r="519" spans="3:7" x14ac:dyDescent="0.25">
      <c r="C519" s="4">
        <f>'Market Cap % GDP'!Y14</f>
        <v>147.5</v>
      </c>
      <c r="D519">
        <f>'Turnover % GDP'!Y14</f>
        <v>126.8</v>
      </c>
      <c r="E519">
        <f>'Listed Co.s'!Y14</f>
        <v>1923</v>
      </c>
      <c r="F519">
        <f>AS!Y14</f>
        <v>1</v>
      </c>
      <c r="G519" s="9">
        <f>TSA!Y14</f>
        <v>15</v>
      </c>
    </row>
    <row r="520" spans="3:7" x14ac:dyDescent="0.25">
      <c r="C520" s="4">
        <f>'Market Cap % GDP'!Y15</f>
        <v>116.4</v>
      </c>
      <c r="D520">
        <f>'Turnover % GDP'!Y15</f>
        <v>119.2</v>
      </c>
      <c r="E520">
        <f>'Listed Co.s'!Y15</f>
        <v>2405</v>
      </c>
      <c r="F520">
        <f>AS!Y15</f>
        <v>1</v>
      </c>
      <c r="G520" s="9">
        <f>TSA!Y15</f>
        <v>16</v>
      </c>
    </row>
    <row r="521" spans="3:7" x14ac:dyDescent="0.25">
      <c r="C521" s="4">
        <f>'Market Cap % GDP'!Y16</f>
        <v>132.6</v>
      </c>
      <c r="D521">
        <f>'Turnover % GDP'!Y16</f>
        <v>119.2</v>
      </c>
      <c r="E521">
        <f>'Listed Co.s'!Y16</f>
        <v>2311</v>
      </c>
      <c r="F521">
        <f>AS!Y16</f>
        <v>1</v>
      </c>
      <c r="G521" s="9">
        <f>TSA!Y16</f>
        <v>17</v>
      </c>
    </row>
    <row r="522" spans="3:7" x14ac:dyDescent="0.25">
      <c r="C522" s="4">
        <f>'Market Cap % GDP'!Y17</f>
        <v>128.19999999999999</v>
      </c>
      <c r="D522">
        <f>'Turnover % GDP'!Y17</f>
        <v>168.7</v>
      </c>
      <c r="E522">
        <f>'Listed Co.s'!Y17</f>
        <v>2486</v>
      </c>
      <c r="F522">
        <f>AS!Y17</f>
        <v>1</v>
      </c>
      <c r="G522" s="9">
        <f>TSA!Y17</f>
        <v>18</v>
      </c>
    </row>
    <row r="523" spans="3:7" x14ac:dyDescent="0.25">
      <c r="C523" s="4">
        <f>'Market Cap % GDP'!Y18</f>
        <v>133.19999999999999</v>
      </c>
      <c r="D523">
        <f>'Turnover % GDP'!Y18</f>
        <v>181.5</v>
      </c>
      <c r="E523">
        <f>'Listed Co.s'!Y18</f>
        <v>2759</v>
      </c>
      <c r="F523">
        <f>AS!Y18</f>
        <v>1</v>
      </c>
      <c r="G523" s="9">
        <f>TSA!Y18</f>
        <v>19</v>
      </c>
    </row>
    <row r="524" spans="3:7" x14ac:dyDescent="0.25">
      <c r="C524" s="4">
        <f>'Market Cap % GDP'!Y19</f>
        <v>154.69999999999999</v>
      </c>
      <c r="D524">
        <f>'Turnover % GDP'!Y19</f>
        <v>172.9</v>
      </c>
      <c r="E524">
        <f>'Listed Co.s'!Y19</f>
        <v>2913</v>
      </c>
      <c r="F524">
        <f>AS!Y19</f>
        <v>1</v>
      </c>
      <c r="G524" s="9">
        <f>TSA!Y19</f>
        <v>20</v>
      </c>
    </row>
    <row r="525" spans="3:7" x14ac:dyDescent="0.25">
      <c r="C525" s="4">
        <f>'Market Cap % GDP'!Y20</f>
        <v>136.6</v>
      </c>
      <c r="D525">
        <f>'Turnover % GDP'!Y20</f>
        <v>365.4</v>
      </c>
      <c r="E525">
        <f>'Listed Co.s'!Y20</f>
        <v>2588</v>
      </c>
      <c r="F525">
        <f>AS!Y20</f>
        <v>1</v>
      </c>
      <c r="G525" s="9">
        <f>TSA!Y20</f>
        <v>21</v>
      </c>
    </row>
    <row r="526" spans="3:7" x14ac:dyDescent="0.25">
      <c r="C526" s="4">
        <f>'Market Cap % GDP'!Y21</f>
        <v>69.900000000000006</v>
      </c>
      <c r="D526">
        <f>'Turnover % GDP'!Y21</f>
        <v>244.9</v>
      </c>
      <c r="E526">
        <f>'Listed Co.s'!Y21</f>
        <v>2584</v>
      </c>
      <c r="F526">
        <f>AS!Y21</f>
        <v>1</v>
      </c>
      <c r="G526" s="9">
        <f>TSA!Y21</f>
        <v>22</v>
      </c>
    </row>
    <row r="527" spans="3:7" x14ac:dyDescent="0.25">
      <c r="C527" s="4">
        <f>'Market Cap % GDP'!Y22</f>
        <v>128.1</v>
      </c>
      <c r="D527">
        <f>'Turnover % GDP'!Y22</f>
        <v>155.80000000000001</v>
      </c>
      <c r="E527">
        <f>'Listed Co.s'!Y22</f>
        <v>2179</v>
      </c>
      <c r="F527">
        <f>AS!Y22</f>
        <v>1</v>
      </c>
      <c r="G527" s="9">
        <f>TSA!Y22</f>
        <v>23</v>
      </c>
    </row>
    <row r="528" spans="3:7" x14ac:dyDescent="0.25">
      <c r="C528" s="4">
        <f>'Market Cap % GDP'!Y23</f>
        <v>137.69999999999999</v>
      </c>
      <c r="D528">
        <f>'Turnover % GDP'!Y23</f>
        <v>133.30000000000001</v>
      </c>
      <c r="E528">
        <f>'Listed Co.s'!Y23</f>
        <v>2056</v>
      </c>
      <c r="F528">
        <f>AS!Y23</f>
        <v>1</v>
      </c>
      <c r="G528" s="9">
        <f>TSA!Y23</f>
        <v>24</v>
      </c>
    </row>
    <row r="529" spans="3:7" x14ac:dyDescent="0.25">
      <c r="C529" s="4">
        <f>'Market Cap % GDP'!Y24</f>
        <v>118.7</v>
      </c>
      <c r="D529">
        <f>'Turnover % GDP'!Y24</f>
        <v>121.5</v>
      </c>
      <c r="E529">
        <f>'Listed Co.s'!Y24</f>
        <v>2001</v>
      </c>
      <c r="F529">
        <f>AS!Y24</f>
        <v>1</v>
      </c>
      <c r="G529" s="9">
        <f>TSA!Y24</f>
        <v>25</v>
      </c>
    </row>
    <row r="530" spans="3:7" x14ac:dyDescent="0.25">
      <c r="C530" s="4">
        <f>'Market Cap % GDP'!Z3</f>
        <v>82.9</v>
      </c>
      <c r="D530">
        <f>'Turnover % GDP'!Z3</f>
        <v>0.7</v>
      </c>
      <c r="E530">
        <f>'Listed Co.s'!Z3</f>
        <v>54</v>
      </c>
      <c r="F530">
        <f>AS!Z3</f>
        <v>0</v>
      </c>
      <c r="G530" s="9">
        <f>TSA!Z3</f>
        <v>0</v>
      </c>
    </row>
    <row r="531" spans="3:7" x14ac:dyDescent="0.25">
      <c r="C531" s="4">
        <f>'Market Cap % GDP'!Z4</f>
        <v>82.4</v>
      </c>
      <c r="D531">
        <f>'Turnover % GDP'!Z4</f>
        <v>1</v>
      </c>
      <c r="E531">
        <f>'Listed Co.s'!Z4</f>
        <v>70</v>
      </c>
      <c r="F531">
        <f>AS!Z4</f>
        <v>0</v>
      </c>
      <c r="G531" s="9">
        <f>TSA!Z4</f>
        <v>0</v>
      </c>
    </row>
    <row r="532" spans="3:7" x14ac:dyDescent="0.25">
      <c r="C532" s="4">
        <f>'Market Cap % GDP'!Z5</f>
        <v>77.3</v>
      </c>
      <c r="D532">
        <f>'Turnover % GDP'!Z5</f>
        <v>0.8</v>
      </c>
      <c r="E532">
        <f>'Listed Co.s'!Z5</f>
        <v>59</v>
      </c>
      <c r="F532">
        <f>AS!Z5</f>
        <v>0</v>
      </c>
      <c r="G532" s="9">
        <f>TSA!Z5</f>
        <v>0</v>
      </c>
    </row>
    <row r="533" spans="3:7" x14ac:dyDescent="0.25">
      <c r="C533" s="4">
        <f>'Market Cap % GDP'!Z6</f>
        <v>122.5</v>
      </c>
      <c r="D533">
        <f>'Turnover % GDP'!Z6</f>
        <v>7</v>
      </c>
      <c r="E533">
        <f>'Listed Co.s'!Z6</f>
        <v>62</v>
      </c>
      <c r="F533">
        <f>AS!Z6</f>
        <v>0</v>
      </c>
      <c r="G533" s="9">
        <f>TSA!Z6</f>
        <v>0</v>
      </c>
    </row>
    <row r="534" spans="3:7" x14ac:dyDescent="0.25">
      <c r="C534" s="4">
        <f>'Market Cap % GDP'!Z7</f>
        <v>162.5</v>
      </c>
      <c r="D534">
        <f>'Turnover % GDP'!Z7</f>
        <v>1.5</v>
      </c>
      <c r="E534">
        <f>'Listed Co.s'!Z7</f>
        <v>60</v>
      </c>
      <c r="F534">
        <f>AS!Z7</f>
        <v>0</v>
      </c>
      <c r="G534" s="9">
        <f>TSA!Z7</f>
        <v>0</v>
      </c>
    </row>
    <row r="535" spans="3:7" x14ac:dyDescent="0.25">
      <c r="C535" s="4">
        <f>'Market Cap % GDP'!Z8</f>
        <v>147.30000000000001</v>
      </c>
      <c r="D535">
        <f>'Turnover % GDP'!Z8</f>
        <v>1</v>
      </c>
      <c r="E535">
        <f>'Listed Co.s'!Z8</f>
        <v>61</v>
      </c>
      <c r="F535">
        <f>AS!Z8</f>
        <v>0</v>
      </c>
      <c r="G535" s="9">
        <f>TSA!Z8</f>
        <v>0</v>
      </c>
    </row>
    <row r="536" spans="3:7" x14ac:dyDescent="0.25">
      <c r="C536" s="4">
        <f>'Market Cap % GDP'!Z9</f>
        <v>158.9</v>
      </c>
      <c r="D536">
        <f>'Turnover % GDP'!Z9</f>
        <v>2.6</v>
      </c>
      <c r="E536">
        <f>'Listed Co.s'!Z9</f>
        <v>54</v>
      </c>
      <c r="F536">
        <f>AS!Z9</f>
        <v>0</v>
      </c>
      <c r="G536" s="9">
        <f>TSA!Z9</f>
        <v>0</v>
      </c>
    </row>
    <row r="537" spans="3:7" x14ac:dyDescent="0.25">
      <c r="C537" s="4">
        <f>'Market Cap % GDP'!Z10</f>
        <v>183.1</v>
      </c>
      <c r="D537">
        <f>'Turnover % GDP'!Z10</f>
        <v>3</v>
      </c>
      <c r="E537">
        <f>'Listed Co.s'!Z10</f>
        <v>56</v>
      </c>
      <c r="F537">
        <f>AS!Z10</f>
        <v>1</v>
      </c>
      <c r="G537" s="9">
        <f>TSA!Z10</f>
        <v>1</v>
      </c>
    </row>
    <row r="538" spans="3:7" x14ac:dyDescent="0.25">
      <c r="C538" s="4">
        <f>'Market Cap % GDP'!Z11</f>
        <v>182.9</v>
      </c>
      <c r="D538">
        <f>'Turnover % GDP'!Z11</f>
        <v>6.1</v>
      </c>
      <c r="E538">
        <f>'Listed Co.s'!Z11</f>
        <v>53</v>
      </c>
      <c r="F538">
        <f>AS!Z11</f>
        <v>1</v>
      </c>
      <c r="G538" s="9">
        <f>TSA!Z11</f>
        <v>2</v>
      </c>
    </row>
    <row r="539" spans="3:7" x14ac:dyDescent="0.25">
      <c r="C539" s="4">
        <f>'Market Cap % GDP'!Z12</f>
        <v>169.6</v>
      </c>
      <c r="D539">
        <f>'Turnover % GDP'!Z12</f>
        <v>4.9000000000000004</v>
      </c>
      <c r="E539">
        <f>'Listed Co.s'!Z12</f>
        <v>51</v>
      </c>
      <c r="F539">
        <f>AS!Z12</f>
        <v>1</v>
      </c>
      <c r="G539" s="9">
        <f>TSA!Z12</f>
        <v>3</v>
      </c>
    </row>
    <row r="540" spans="3:7" x14ac:dyDescent="0.25">
      <c r="C540" s="4">
        <f>'Market Cap % GDP'!Z13</f>
        <v>167.8</v>
      </c>
      <c r="D540">
        <f>'Turnover % GDP'!Z13</f>
        <v>5.9</v>
      </c>
      <c r="E540">
        <f>'Listed Co.s'!Z13</f>
        <v>54</v>
      </c>
      <c r="F540">
        <f>AS!Z13</f>
        <v>1</v>
      </c>
      <c r="G540" s="9">
        <f>TSA!Z13</f>
        <v>4</v>
      </c>
    </row>
    <row r="541" spans="3:7" x14ac:dyDescent="0.25">
      <c r="C541" s="4">
        <f>'Market Cap % GDP'!Z14</f>
        <v>117.8</v>
      </c>
      <c r="D541">
        <f>'Turnover % GDP'!Z14</f>
        <v>2.1</v>
      </c>
      <c r="E541">
        <f>'Listed Co.s'!Z14</f>
        <v>46</v>
      </c>
      <c r="F541">
        <f>AS!Z14</f>
        <v>1</v>
      </c>
      <c r="G541" s="9">
        <f>TSA!Z14</f>
        <v>5</v>
      </c>
    </row>
    <row r="542" spans="3:7" x14ac:dyDescent="0.25">
      <c r="C542" s="4">
        <f>'Market Cap % GDP'!Z15</f>
        <v>109.6</v>
      </c>
      <c r="D542">
        <f>'Turnover % GDP'!Z15</f>
        <v>1.2</v>
      </c>
      <c r="E542">
        <f>'Listed Co.s'!Z15</f>
        <v>46</v>
      </c>
      <c r="F542">
        <f>AS!Z15</f>
        <v>1</v>
      </c>
      <c r="G542" s="9">
        <f>TSA!Z15</f>
        <v>6</v>
      </c>
    </row>
    <row r="543" spans="3:7" x14ac:dyDescent="0.25">
      <c r="C543" s="4">
        <f>'Market Cap % GDP'!Z16</f>
        <v>128.1</v>
      </c>
      <c r="D543">
        <f>'Turnover % GDP'!Z16</f>
        <v>0.9</v>
      </c>
      <c r="E543">
        <f>'Listed Co.s'!Z16</f>
        <v>42</v>
      </c>
      <c r="F543">
        <f>AS!Z16</f>
        <v>1</v>
      </c>
      <c r="G543" s="9">
        <f>TSA!Z16</f>
        <v>7</v>
      </c>
    </row>
    <row r="544" spans="3:7" x14ac:dyDescent="0.25">
      <c r="C544" s="4">
        <f>'Market Cap % GDP'!Z17</f>
        <v>147.1</v>
      </c>
      <c r="D544">
        <f>'Turnover % GDP'!Z17</f>
        <v>1.1000000000000001</v>
      </c>
      <c r="E544">
        <f>'Listed Co.s'!Z17</f>
        <v>42</v>
      </c>
      <c r="F544">
        <f>AS!Z17</f>
        <v>1</v>
      </c>
      <c r="G544" s="9">
        <f>TSA!Z17</f>
        <v>8</v>
      </c>
    </row>
    <row r="545" spans="3:7" x14ac:dyDescent="0.25">
      <c r="C545" s="4">
        <f>'Market Cap % GDP'!Z18</f>
        <v>136.19999999999999</v>
      </c>
      <c r="D545">
        <f>'Turnover % GDP'!Z18</f>
        <v>0.6</v>
      </c>
      <c r="E545">
        <f>'Listed Co.s'!Z18</f>
        <v>39</v>
      </c>
      <c r="F545">
        <f>AS!Z18</f>
        <v>1</v>
      </c>
      <c r="G545" s="9">
        <f>TSA!Z18</f>
        <v>9</v>
      </c>
    </row>
    <row r="546" spans="3:7" x14ac:dyDescent="0.25">
      <c r="C546" s="4">
        <f>'Market Cap % GDP'!Z19</f>
        <v>186.9</v>
      </c>
      <c r="D546">
        <f>'Turnover % GDP'!Z19</f>
        <v>0.5</v>
      </c>
      <c r="E546">
        <f>'Listed Co.s'!Z19</f>
        <v>36</v>
      </c>
      <c r="F546">
        <f>AS!Z19</f>
        <v>1</v>
      </c>
      <c r="G546" s="9">
        <f>TSA!Z19</f>
        <v>10</v>
      </c>
    </row>
    <row r="547" spans="3:7" x14ac:dyDescent="0.25">
      <c r="C547" s="4">
        <f>'Market Cap % GDP'!Z20</f>
        <v>323.7</v>
      </c>
      <c r="D547">
        <f>'Turnover % GDP'!Z20</f>
        <v>0.4</v>
      </c>
      <c r="E547">
        <f>'Listed Co.s'!Z20</f>
        <v>34</v>
      </c>
      <c r="F547">
        <f>AS!Z20</f>
        <v>1</v>
      </c>
      <c r="G547" s="9">
        <f>TSA!Z20</f>
        <v>11</v>
      </c>
    </row>
    <row r="548" spans="3:7" x14ac:dyDescent="0.25">
      <c r="C548" s="4">
        <f>'Market Cap % GDP'!Z21</f>
        <v>121.4</v>
      </c>
      <c r="D548">
        <f>'Turnover % GDP'!Z21</f>
        <v>3</v>
      </c>
      <c r="E548">
        <f>'Listed Co.s'!Z21</f>
        <v>34</v>
      </c>
      <c r="F548">
        <f>AS!Z21</f>
        <v>1</v>
      </c>
      <c r="G548" s="9">
        <f>TSA!Z21</f>
        <v>12</v>
      </c>
    </row>
    <row r="549" spans="3:7" x14ac:dyDescent="0.25">
      <c r="C549" s="4">
        <f>'Market Cap % GDP'!Z22</f>
        <v>210.9</v>
      </c>
      <c r="D549">
        <f>'Turnover % GDP'!Z22</f>
        <v>0.5</v>
      </c>
      <c r="E549">
        <f>'Listed Co.s'!Z22</f>
        <v>34</v>
      </c>
      <c r="F549">
        <f>AS!Z22</f>
        <v>1</v>
      </c>
      <c r="G549" s="9">
        <f>TSA!Z22</f>
        <v>13</v>
      </c>
    </row>
    <row r="550" spans="3:7" x14ac:dyDescent="0.25">
      <c r="C550" s="4">
        <f>'Market Cap % GDP'!Z23</f>
        <v>192.6</v>
      </c>
      <c r="D550">
        <f>'Turnover % GDP'!Z23</f>
        <v>0.3</v>
      </c>
      <c r="E550">
        <f>'Listed Co.s'!Z23</f>
        <v>33</v>
      </c>
      <c r="F550">
        <f>AS!Z23</f>
        <v>1</v>
      </c>
      <c r="G550" s="9">
        <f>TSA!Z23</f>
        <v>14</v>
      </c>
    </row>
    <row r="551" spans="3:7" x14ac:dyDescent="0.25">
      <c r="C551" s="4">
        <f>'Market Cap % GDP'!Z24</f>
        <v>114.2</v>
      </c>
      <c r="D551">
        <f>'Turnover % GDP'!Z24</f>
        <v>0.2</v>
      </c>
      <c r="E551">
        <f>'Listed Co.s'!Z24</f>
        <v>31</v>
      </c>
      <c r="F551">
        <f>AS!Z24</f>
        <v>1</v>
      </c>
      <c r="G551" s="9">
        <f>TSA!Z24</f>
        <v>15</v>
      </c>
    </row>
    <row r="552" spans="3:7" x14ac:dyDescent="0.25">
      <c r="C552" s="4">
        <f>'Market Cap % GDP'!AA3</f>
        <v>110.4</v>
      </c>
      <c r="D552">
        <f>'Turnover % GDP'!AA3</f>
        <v>24.7</v>
      </c>
      <c r="E552">
        <f>'Listed Co.s'!AA3</f>
        <v>282</v>
      </c>
      <c r="F552">
        <f>AS!AA3</f>
        <v>0</v>
      </c>
      <c r="G552" s="9">
        <f>TSA!AA3</f>
        <v>0</v>
      </c>
    </row>
    <row r="553" spans="3:7" x14ac:dyDescent="0.25">
      <c r="C553" s="4">
        <f>'Market Cap % GDP'!AA4</f>
        <v>119.3</v>
      </c>
      <c r="D553">
        <f>'Turnover % GDP'!AA4</f>
        <v>21.7</v>
      </c>
      <c r="E553">
        <f>'Listed Co.s'!AA4</f>
        <v>321</v>
      </c>
      <c r="F553">
        <f>AS!AA4</f>
        <v>0</v>
      </c>
      <c r="G553" s="9">
        <f>TSA!AA4</f>
        <v>0</v>
      </c>
    </row>
    <row r="554" spans="3:7" x14ac:dyDescent="0.25">
      <c r="C554" s="4">
        <f>'Market Cap % GDP'!AA5</f>
        <v>158.9</v>
      </c>
      <c r="D554">
        <f>'Turnover % GDP'!AA5</f>
        <v>36.700000000000003</v>
      </c>
      <c r="E554">
        <f>'Listed Co.s'!AA5</f>
        <v>369</v>
      </c>
      <c r="F554">
        <f>AS!AA5</f>
        <v>0</v>
      </c>
      <c r="G554" s="9">
        <f>TSA!AA5</f>
        <v>0</v>
      </c>
    </row>
    <row r="555" spans="3:7" x14ac:dyDescent="0.25">
      <c r="C555" s="4">
        <f>'Market Cap % GDP'!AA6</f>
        <v>328.9</v>
      </c>
      <c r="D555">
        <f>'Turnover % GDP'!AA6</f>
        <v>229.7</v>
      </c>
      <c r="E555">
        <f>'Listed Co.s'!AA6</f>
        <v>410</v>
      </c>
      <c r="F555">
        <f>AS!AA6</f>
        <v>0</v>
      </c>
      <c r="G555" s="9">
        <f>TSA!AA6</f>
        <v>0</v>
      </c>
    </row>
    <row r="556" spans="3:7" x14ac:dyDescent="0.25">
      <c r="C556" s="4">
        <f>'Market Cap % GDP'!AA7</f>
        <v>267.2</v>
      </c>
      <c r="D556">
        <f>'Turnover % GDP'!AA7</f>
        <v>169.8</v>
      </c>
      <c r="E556">
        <f>'Listed Co.s'!AA7</f>
        <v>478</v>
      </c>
      <c r="F556">
        <f>AS!AA7</f>
        <v>0</v>
      </c>
      <c r="G556" s="9">
        <f>TSA!AA7</f>
        <v>0</v>
      </c>
    </row>
    <row r="557" spans="3:7" x14ac:dyDescent="0.25">
      <c r="C557" s="4">
        <f>'Market Cap % GDP'!AA8</f>
        <v>250.7</v>
      </c>
      <c r="D557">
        <f>'Turnover % GDP'!AA8</f>
        <v>86.5</v>
      </c>
      <c r="E557">
        <f>'Listed Co.s'!AA8</f>
        <v>529</v>
      </c>
      <c r="F557">
        <f>AS!AA8</f>
        <v>0</v>
      </c>
      <c r="G557" s="9">
        <f>TSA!AA8</f>
        <v>0</v>
      </c>
    </row>
    <row r="558" spans="3:7" x14ac:dyDescent="0.25">
      <c r="C558" s="4">
        <f>'Market Cap % GDP'!AA9</f>
        <v>304.60000000000002</v>
      </c>
      <c r="D558">
        <f>'Turnover % GDP'!AA9</f>
        <v>172.1</v>
      </c>
      <c r="E558">
        <f>'Listed Co.s'!AA9</f>
        <v>621</v>
      </c>
      <c r="F558">
        <f>AS!AA9</f>
        <v>0</v>
      </c>
      <c r="G558" s="9">
        <f>TSA!AA9</f>
        <v>0</v>
      </c>
    </row>
    <row r="559" spans="3:7" x14ac:dyDescent="0.25">
      <c r="C559" s="4">
        <f>'Market Cap % GDP'!AA10</f>
        <v>93.5</v>
      </c>
      <c r="D559">
        <f>'Turnover % GDP'!AA10</f>
        <v>153</v>
      </c>
      <c r="E559">
        <f>'Listed Co.s'!AA10</f>
        <v>708</v>
      </c>
      <c r="F559">
        <f>AS!AA10</f>
        <v>0</v>
      </c>
      <c r="G559" s="9">
        <f>TSA!AA10</f>
        <v>0</v>
      </c>
    </row>
    <row r="560" spans="3:7" x14ac:dyDescent="0.25">
      <c r="C560" s="4">
        <f>'Market Cap % GDP'!AA11</f>
        <v>136.6</v>
      </c>
      <c r="D560">
        <f>'Turnover % GDP'!AA11</f>
        <v>41.4</v>
      </c>
      <c r="E560">
        <f>'Listed Co.s'!AA11</f>
        <v>736</v>
      </c>
      <c r="F560">
        <f>AS!AA11</f>
        <v>0</v>
      </c>
      <c r="G560" s="9">
        <f>TSA!AA11</f>
        <v>0</v>
      </c>
    </row>
    <row r="561" spans="3:7" x14ac:dyDescent="0.25">
      <c r="C561" s="4">
        <f>'Market Cap % GDP'!AA12</f>
        <v>183.8</v>
      </c>
      <c r="D561">
        <f>'Turnover % GDP'!AA12</f>
        <v>61.3</v>
      </c>
      <c r="E561">
        <f>'Listed Co.s'!AA12</f>
        <v>757</v>
      </c>
      <c r="F561">
        <f>AS!AA12</f>
        <v>0</v>
      </c>
      <c r="G561" s="9">
        <f>TSA!AA12</f>
        <v>0</v>
      </c>
    </row>
    <row r="562" spans="3:7" x14ac:dyDescent="0.25">
      <c r="C562" s="4">
        <f>'Market Cap % GDP'!AA13</f>
        <v>124.7</v>
      </c>
      <c r="D562">
        <f>'Turnover % GDP'!AA13</f>
        <v>62.4</v>
      </c>
      <c r="E562">
        <f>'Listed Co.s'!AA13</f>
        <v>795</v>
      </c>
      <c r="F562">
        <f>AS!AA13</f>
        <v>0</v>
      </c>
      <c r="G562" s="9">
        <f>TSA!AA13</f>
        <v>0</v>
      </c>
    </row>
    <row r="563" spans="3:7" x14ac:dyDescent="0.25">
      <c r="C563" s="4">
        <f>'Market Cap % GDP'!AA14</f>
        <v>129.30000000000001</v>
      </c>
      <c r="D563">
        <f>'Turnover % GDP'!AA14</f>
        <v>22.4</v>
      </c>
      <c r="E563">
        <f>'Listed Co.s'!AA14</f>
        <v>809</v>
      </c>
      <c r="F563">
        <f>AS!AA14</f>
        <v>0</v>
      </c>
      <c r="G563" s="9">
        <f>TSA!AA14</f>
        <v>0</v>
      </c>
    </row>
    <row r="564" spans="3:7" x14ac:dyDescent="0.25">
      <c r="C564" s="4">
        <f>'Market Cap % GDP'!AA15</f>
        <v>122.8</v>
      </c>
      <c r="D564">
        <f>'Turnover % GDP'!AA15</f>
        <v>27.4</v>
      </c>
      <c r="E564">
        <f>'Listed Co.s'!AA15</f>
        <v>865</v>
      </c>
      <c r="F564">
        <f>AS!AA15</f>
        <v>0</v>
      </c>
      <c r="G564" s="9">
        <f>TSA!AA15</f>
        <v>0</v>
      </c>
    </row>
    <row r="565" spans="3:7" x14ac:dyDescent="0.25">
      <c r="C565" s="4">
        <f>'Market Cap % GDP'!AA16</f>
        <v>152.80000000000001</v>
      </c>
      <c r="D565">
        <f>'Turnover % GDP'!AA16</f>
        <v>45.5</v>
      </c>
      <c r="E565">
        <f>'Listed Co.s'!AA16</f>
        <v>897</v>
      </c>
      <c r="F565">
        <f>AS!AA16</f>
        <v>0</v>
      </c>
      <c r="G565" s="9">
        <f>TSA!AA16</f>
        <v>0</v>
      </c>
    </row>
    <row r="566" spans="3:7" x14ac:dyDescent="0.25">
      <c r="C566" s="4">
        <f>'Market Cap % GDP'!AA17</f>
        <v>152.30000000000001</v>
      </c>
      <c r="D566">
        <f>'Turnover % GDP'!AA17</f>
        <v>48</v>
      </c>
      <c r="E566">
        <f>'Listed Co.s'!AA17</f>
        <v>962</v>
      </c>
      <c r="F566">
        <f>AS!AA17</f>
        <v>0</v>
      </c>
      <c r="G566" s="9">
        <f>TSA!AA17</f>
        <v>0</v>
      </c>
    </row>
    <row r="567" spans="3:7" x14ac:dyDescent="0.25">
      <c r="C567" s="4">
        <f>'Market Cap % GDP'!AA18</f>
        <v>126.3</v>
      </c>
      <c r="D567">
        <f>'Turnover % GDP'!AA18</f>
        <v>34.799999999999997</v>
      </c>
      <c r="E567">
        <f>'Listed Co.s'!AA18</f>
        <v>1020</v>
      </c>
      <c r="F567">
        <f>AS!AA18</f>
        <v>0</v>
      </c>
      <c r="G567" s="9">
        <f>TSA!AA18</f>
        <v>0</v>
      </c>
    </row>
    <row r="568" spans="3:7" x14ac:dyDescent="0.25">
      <c r="C568" s="4">
        <f>'Market Cap % GDP'!AA19</f>
        <v>144.69999999999999</v>
      </c>
      <c r="D568">
        <f>'Turnover % GDP'!AA19</f>
        <v>41.1</v>
      </c>
      <c r="E568">
        <f>'Listed Co.s'!AA19</f>
        <v>1027</v>
      </c>
      <c r="F568">
        <f>AS!AA19</f>
        <v>0</v>
      </c>
      <c r="G568" s="9">
        <f>TSA!AA19</f>
        <v>0</v>
      </c>
    </row>
    <row r="569" spans="3:7" x14ac:dyDescent="0.25">
      <c r="C569" s="4">
        <f>'Market Cap % GDP'!AA20</f>
        <v>168.3</v>
      </c>
      <c r="D569">
        <f>'Turnover % GDP'!AA20</f>
        <v>77.5</v>
      </c>
      <c r="E569">
        <f>'Listed Co.s'!AA20</f>
        <v>1036</v>
      </c>
      <c r="F569">
        <f>AS!AA20</f>
        <v>0</v>
      </c>
      <c r="G569" s="9">
        <f>TSA!AA20</f>
        <v>0</v>
      </c>
    </row>
    <row r="570" spans="3:7" x14ac:dyDescent="0.25">
      <c r="C570" s="4">
        <f>'Market Cap % GDP'!AA21</f>
        <v>81</v>
      </c>
      <c r="D570">
        <f>'Turnover % GDP'!AA21</f>
        <v>36.9</v>
      </c>
      <c r="E570">
        <f>'Listed Co.s'!AA21</f>
        <v>977</v>
      </c>
      <c r="F570">
        <f>AS!AA21</f>
        <v>0</v>
      </c>
      <c r="G570" s="9">
        <f>TSA!AA21</f>
        <v>0</v>
      </c>
    </row>
    <row r="571" spans="3:7" x14ac:dyDescent="0.25">
      <c r="C571" s="4">
        <f>'Market Cap % GDP'!AA22</f>
        <v>126.6</v>
      </c>
      <c r="D571">
        <f>'Turnover % GDP'!AA22</f>
        <v>36.1</v>
      </c>
      <c r="E571">
        <f>'Listed Co.s'!AA22</f>
        <v>960</v>
      </c>
      <c r="F571">
        <f>AS!AA22</f>
        <v>1</v>
      </c>
      <c r="G571" s="9">
        <f>TSA!AA22</f>
        <v>1</v>
      </c>
    </row>
    <row r="572" spans="3:7" x14ac:dyDescent="0.25">
      <c r="C572" s="4">
        <f>'Market Cap % GDP'!AA23</f>
        <v>166.3</v>
      </c>
      <c r="D572">
        <f>'Turnover % GDP'!AA23</f>
        <v>36.5</v>
      </c>
      <c r="E572">
        <f>'Listed Co.s'!AA23</f>
        <v>957</v>
      </c>
      <c r="F572">
        <f>AS!AA23</f>
        <v>1</v>
      </c>
      <c r="G572" s="9">
        <f>TSA!AA23</f>
        <v>2</v>
      </c>
    </row>
    <row r="573" spans="3:7" x14ac:dyDescent="0.25">
      <c r="C573" s="4">
        <f>'Market Cap % GDP'!AA24</f>
        <v>137.19999999999999</v>
      </c>
      <c r="D573">
        <f>'Turnover % GDP'!AA24</f>
        <v>44.8</v>
      </c>
      <c r="E573">
        <f>'Listed Co.s'!AA24</f>
        <v>941</v>
      </c>
      <c r="F573">
        <f>AS!AA24</f>
        <v>1</v>
      </c>
      <c r="G573" s="9">
        <f>TSA!AA24</f>
        <v>3</v>
      </c>
    </row>
    <row r="574" spans="3:7" x14ac:dyDescent="0.25">
      <c r="C574" s="4">
        <f>'Market Cap % GDP'!AB3</f>
        <v>10.1</v>
      </c>
      <c r="D574">
        <f>'Turnover % GDP'!AB3</f>
        <v>0.2</v>
      </c>
      <c r="E574">
        <f>'Listed Co.s'!AB3</f>
        <v>13</v>
      </c>
      <c r="F574">
        <f>AS!AB3</f>
        <v>0</v>
      </c>
      <c r="G574" s="9">
        <f>TSA!AB3</f>
        <v>0</v>
      </c>
    </row>
    <row r="575" spans="3:7" x14ac:dyDescent="0.25">
      <c r="C575" s="4">
        <f>'Market Cap % GDP'!AB4</f>
        <v>10.9</v>
      </c>
      <c r="D575">
        <f>'Turnover % GDP'!AB4</f>
        <v>0.2</v>
      </c>
      <c r="E575">
        <f>'Listed Co.s'!AB4</f>
        <v>20</v>
      </c>
      <c r="F575">
        <f>AS!AB4</f>
        <v>0</v>
      </c>
      <c r="G575" s="9">
        <f>TSA!AB4</f>
        <v>0</v>
      </c>
    </row>
    <row r="576" spans="3:7" x14ac:dyDescent="0.25">
      <c r="C576" s="4">
        <f>'Market Cap % GDP'!AB5</f>
        <v>12.9</v>
      </c>
      <c r="D576">
        <f>'Turnover % GDP'!AB5</f>
        <v>0.3</v>
      </c>
      <c r="E576">
        <f>'Listed Co.s'!AB5</f>
        <v>22</v>
      </c>
      <c r="F576">
        <f>AS!AB5</f>
        <v>0</v>
      </c>
      <c r="G576" s="9">
        <f>TSA!AB5</f>
        <v>0</v>
      </c>
    </row>
    <row r="577" spans="3:7" x14ac:dyDescent="0.25">
      <c r="C577" s="4">
        <f>'Market Cap % GDP'!AB6</f>
        <v>24.2</v>
      </c>
      <c r="D577">
        <f>'Turnover % GDP'!AB6</f>
        <v>1.2</v>
      </c>
      <c r="E577">
        <f>'Listed Co.s'!AB6</f>
        <v>30</v>
      </c>
      <c r="F577">
        <f>AS!AB6</f>
        <v>0</v>
      </c>
      <c r="G577" s="9">
        <f>TSA!AB6</f>
        <v>0</v>
      </c>
    </row>
    <row r="578" spans="3:7" x14ac:dyDescent="0.25">
      <c r="C578" s="4">
        <f>'Market Cap % GDP'!AB7</f>
        <v>42.4</v>
      </c>
      <c r="D578">
        <f>'Turnover % GDP'!AB7</f>
        <v>2.4</v>
      </c>
      <c r="E578">
        <f>'Listed Co.s'!AB7</f>
        <v>35</v>
      </c>
      <c r="F578">
        <f>AS!AB7</f>
        <v>0</v>
      </c>
      <c r="G578" s="9">
        <f>TSA!AB7</f>
        <v>0</v>
      </c>
    </row>
    <row r="579" spans="3:7" x14ac:dyDescent="0.25">
      <c r="C579" s="4">
        <f>'Market Cap % GDP'!AB8</f>
        <v>32.9</v>
      </c>
      <c r="D579">
        <f>'Turnover % GDP'!AB8</f>
        <v>1.7</v>
      </c>
      <c r="E579">
        <f>'Listed Co.s'!AB8</f>
        <v>28</v>
      </c>
      <c r="F579">
        <f>AS!AB8</f>
        <v>0</v>
      </c>
      <c r="G579" s="9">
        <f>TSA!AB8</f>
        <v>0</v>
      </c>
    </row>
    <row r="580" spans="3:7" x14ac:dyDescent="0.25">
      <c r="C580" s="4">
        <f>'Market Cap % GDP'!AB9</f>
        <v>37.9</v>
      </c>
      <c r="D580">
        <f>'Turnover % GDP'!AB9</f>
        <v>1.8</v>
      </c>
      <c r="E580">
        <f>'Listed Co.s'!AB9</f>
        <v>40</v>
      </c>
      <c r="F580">
        <f>AS!AB9</f>
        <v>0</v>
      </c>
      <c r="G580" s="9">
        <f>TSA!AB9</f>
        <v>0</v>
      </c>
    </row>
    <row r="581" spans="3:7" x14ac:dyDescent="0.25">
      <c r="C581" s="4">
        <f>'Market Cap % GDP'!AB10</f>
        <v>39.799999999999997</v>
      </c>
      <c r="D581">
        <f>'Turnover % GDP'!AB10</f>
        <v>3.2</v>
      </c>
      <c r="E581">
        <f>'Listed Co.s'!AB10</f>
        <v>40</v>
      </c>
      <c r="F581">
        <f>AS!AB10</f>
        <v>0</v>
      </c>
      <c r="G581" s="9">
        <f>TSA!AB10</f>
        <v>0</v>
      </c>
    </row>
    <row r="582" spans="3:7" x14ac:dyDescent="0.25">
      <c r="C582" s="4">
        <f>'Market Cap % GDP'!AB11</f>
        <v>44.3</v>
      </c>
      <c r="D582">
        <f>'Turnover % GDP'!AB11</f>
        <v>2.4</v>
      </c>
      <c r="E582">
        <f>'Listed Co.s'!AB11</f>
        <v>40</v>
      </c>
      <c r="F582">
        <f>AS!AB11</f>
        <v>0</v>
      </c>
      <c r="G582" s="9">
        <f>TSA!AB11</f>
        <v>0</v>
      </c>
    </row>
    <row r="583" spans="3:7" x14ac:dyDescent="0.25">
      <c r="C583" s="4">
        <f>'Market Cap % GDP'!AB12</f>
        <v>38.299999999999997</v>
      </c>
      <c r="D583">
        <f>'Turnover % GDP'!AB12</f>
        <v>1.8</v>
      </c>
      <c r="E583">
        <f>'Listed Co.s'!AB12</f>
        <v>41</v>
      </c>
      <c r="F583">
        <f>AS!AB12</f>
        <v>0</v>
      </c>
      <c r="G583" s="9">
        <f>TSA!AB12</f>
        <v>0</v>
      </c>
    </row>
    <row r="584" spans="3:7" x14ac:dyDescent="0.25">
      <c r="C584" s="4">
        <f>'Market Cap % GDP'!AB13</f>
        <v>29</v>
      </c>
      <c r="D584">
        <f>'Turnover % GDP'!AB13</f>
        <v>1.6</v>
      </c>
      <c r="E584">
        <f>'Listed Co.s'!AB13</f>
        <v>40</v>
      </c>
      <c r="F584">
        <f>AS!AB13</f>
        <v>0</v>
      </c>
      <c r="G584" s="9">
        <f>TSA!AB13</f>
        <v>0</v>
      </c>
    </row>
    <row r="585" spans="3:7" x14ac:dyDescent="0.25">
      <c r="C585" s="4">
        <f>'Market Cap % GDP'!AB14</f>
        <v>23.4</v>
      </c>
      <c r="D585">
        <f>'Turnover % GDP'!AB14</f>
        <v>2.5</v>
      </c>
      <c r="E585">
        <f>'Listed Co.s'!AB14</f>
        <v>40</v>
      </c>
      <c r="F585">
        <f>AS!AB14</f>
        <v>0</v>
      </c>
      <c r="G585" s="9">
        <f>TSA!AB14</f>
        <v>0</v>
      </c>
    </row>
    <row r="586" spans="3:7" x14ac:dyDescent="0.25">
      <c r="C586" s="4">
        <f>'Market Cap % GDP'!AB15</f>
        <v>27.9</v>
      </c>
      <c r="D586">
        <f>'Turnover % GDP'!AB15</f>
        <v>1.2</v>
      </c>
      <c r="E586">
        <f>'Listed Co.s'!AB15</f>
        <v>40</v>
      </c>
      <c r="F586">
        <f>AS!AB15</f>
        <v>1</v>
      </c>
      <c r="G586" s="9">
        <f>TSA!AB15</f>
        <v>1</v>
      </c>
    </row>
    <row r="587" spans="3:7" x14ac:dyDescent="0.25">
      <c r="C587" s="4">
        <f>'Market Cap % GDP'!AB16</f>
        <v>34.9</v>
      </c>
      <c r="D587">
        <f>'Turnover % GDP'!AB16</f>
        <v>1.8</v>
      </c>
      <c r="E587">
        <f>'Listed Co.s'!AB16</f>
        <v>40</v>
      </c>
      <c r="F587">
        <f>AS!AB16</f>
        <v>1</v>
      </c>
      <c r="G587" s="9">
        <f>TSA!AB16</f>
        <v>2</v>
      </c>
    </row>
    <row r="588" spans="3:7" x14ac:dyDescent="0.25">
      <c r="C588" s="4">
        <f>'Market Cap % GDP'!AB17</f>
        <v>37.299999999999997</v>
      </c>
      <c r="D588">
        <f>'Turnover % GDP'!AB17</f>
        <v>1.5</v>
      </c>
      <c r="E588">
        <f>'Listed Co.s'!AB17</f>
        <v>41</v>
      </c>
      <c r="F588">
        <f>AS!AB17</f>
        <v>1</v>
      </c>
      <c r="G588" s="9">
        <f>TSA!AB17</f>
        <v>3</v>
      </c>
    </row>
    <row r="589" spans="3:7" x14ac:dyDescent="0.25">
      <c r="C589" s="4">
        <f>'Market Cap % GDP'!AB18</f>
        <v>41.7</v>
      </c>
      <c r="D589">
        <f>'Turnover % GDP'!AB18</f>
        <v>2.4</v>
      </c>
      <c r="E589">
        <f>'Listed Co.s'!AB18</f>
        <v>42</v>
      </c>
      <c r="F589">
        <f>AS!AB18</f>
        <v>1</v>
      </c>
      <c r="G589" s="9">
        <f>TSA!AB18</f>
        <v>4</v>
      </c>
    </row>
    <row r="590" spans="3:7" x14ac:dyDescent="0.25">
      <c r="C590" s="4">
        <f>'Market Cap % GDP'!AB19</f>
        <v>55.3</v>
      </c>
      <c r="D590">
        <f>'Turnover % GDP'!AB19</f>
        <v>2.1</v>
      </c>
      <c r="E590">
        <f>'Listed Co.s'!AB19</f>
        <v>41</v>
      </c>
      <c r="F590">
        <f>AS!AB19</f>
        <v>1</v>
      </c>
      <c r="G590" s="9">
        <f>TSA!AB19</f>
        <v>5</v>
      </c>
    </row>
    <row r="591" spans="3:7" x14ac:dyDescent="0.25">
      <c r="C591" s="4">
        <f>'Market Cap % GDP'!AB20</f>
        <v>72.7</v>
      </c>
      <c r="D591">
        <f>'Turnover % GDP'!AB20</f>
        <v>4.7</v>
      </c>
      <c r="E591">
        <f>'Listed Co.s'!AB20</f>
        <v>90</v>
      </c>
      <c r="F591">
        <f>AS!AB20</f>
        <v>1</v>
      </c>
      <c r="G591" s="9">
        <f>TSA!AB20</f>
        <v>6</v>
      </c>
    </row>
    <row r="592" spans="3:7" x14ac:dyDescent="0.25">
      <c r="C592" s="4">
        <f>'Market Cap % GDP'!AB21</f>
        <v>35.700000000000003</v>
      </c>
      <c r="D592">
        <f>'Turnover % GDP'!AB21</f>
        <v>4.2</v>
      </c>
      <c r="E592">
        <f>'Listed Co.s'!AB21</f>
        <v>89</v>
      </c>
      <c r="F592">
        <f>AS!AB21</f>
        <v>1</v>
      </c>
      <c r="G592" s="9">
        <f>TSA!AB21</f>
        <v>7</v>
      </c>
    </row>
    <row r="593" spans="3:7" x14ac:dyDescent="0.25">
      <c r="C593" s="4">
        <f>'Market Cap % GDP'!AB22</f>
        <v>53.6</v>
      </c>
      <c r="D593">
        <f>'Turnover % GDP'!AB22</f>
        <v>3.7</v>
      </c>
      <c r="E593">
        <f>'Listed Co.s'!AB22</f>
        <v>89</v>
      </c>
      <c r="F593">
        <f>AS!AB22</f>
        <v>1</v>
      </c>
      <c r="G593" s="9">
        <f>TSA!AB22</f>
        <v>8</v>
      </c>
    </row>
    <row r="594" spans="3:7" x14ac:dyDescent="0.25">
      <c r="C594" s="4">
        <f>'Market Cap % GDP'!AB23</f>
        <v>76.7</v>
      </c>
      <c r="D594">
        <f>'Turnover % GDP'!AB23</f>
        <v>3.7</v>
      </c>
      <c r="E594">
        <f>'Listed Co.s'!AB23</f>
        <v>86</v>
      </c>
      <c r="F594">
        <f>AS!AB23</f>
        <v>1</v>
      </c>
      <c r="G594" s="9">
        <f>TSA!AB23</f>
        <v>9</v>
      </c>
    </row>
    <row r="595" spans="3:7" x14ac:dyDescent="0.25">
      <c r="C595" s="4">
        <f>'Market Cap % GDP'!AB24</f>
        <v>68.099999999999994</v>
      </c>
      <c r="D595">
        <f>'Turnover % GDP'!AB24</f>
        <v>4.5999999999999996</v>
      </c>
      <c r="E595">
        <f>'Listed Co.s'!AB24</f>
        <v>86</v>
      </c>
      <c r="F595">
        <f>AS!AB24</f>
        <v>1</v>
      </c>
      <c r="G595" s="9">
        <f>TSA!AB24</f>
        <v>10</v>
      </c>
    </row>
    <row r="596" spans="3:7" x14ac:dyDescent="0.25">
      <c r="C596" s="4">
        <f>'Market Cap % GDP'!AC3</f>
        <v>0</v>
      </c>
      <c r="D596">
        <f>'Turnover % GDP'!AC3</f>
        <v>0</v>
      </c>
      <c r="E596">
        <f>'Listed Co.s'!AC3</f>
        <v>0</v>
      </c>
      <c r="F596">
        <f>AS!AC3</f>
        <v>0</v>
      </c>
      <c r="G596" s="9">
        <f>TSA!AC3</f>
        <v>0</v>
      </c>
    </row>
    <row r="597" spans="3:7" x14ac:dyDescent="0.25">
      <c r="C597" s="4">
        <f>'Market Cap % GDP'!AC4</f>
        <v>0</v>
      </c>
      <c r="D597">
        <f>'Turnover % GDP'!AC4</f>
        <v>0</v>
      </c>
      <c r="E597">
        <f>'Listed Co.s'!AC4</f>
        <v>0</v>
      </c>
      <c r="F597">
        <f>AS!AC4</f>
        <v>0</v>
      </c>
      <c r="G597" s="9">
        <f>TSA!AC4</f>
        <v>0</v>
      </c>
    </row>
    <row r="598" spans="3:7" x14ac:dyDescent="0.25">
      <c r="C598" s="4">
        <f>'Market Cap % GDP'!AC5</f>
        <v>1.2</v>
      </c>
      <c r="D598">
        <f>'Turnover % GDP'!AC5</f>
        <v>0.1</v>
      </c>
      <c r="E598">
        <f>'Listed Co.s'!AC5</f>
        <v>4</v>
      </c>
      <c r="F598">
        <f>AS!AC5</f>
        <v>0</v>
      </c>
      <c r="G598" s="9">
        <f>TSA!AC5</f>
        <v>0</v>
      </c>
    </row>
    <row r="599" spans="3:7" x14ac:dyDescent="0.25">
      <c r="C599" s="4">
        <f>'Market Cap % GDP'!AC6</f>
        <v>1.5</v>
      </c>
      <c r="D599">
        <f>'Turnover % GDP'!AC6</f>
        <v>0.1</v>
      </c>
      <c r="E599">
        <f>'Listed Co.s'!AC6</f>
        <v>4</v>
      </c>
      <c r="F599">
        <f>AS!AC6</f>
        <v>0</v>
      </c>
      <c r="G599" s="9">
        <f>TSA!AC6</f>
        <v>0</v>
      </c>
    </row>
    <row r="600" spans="3:7" x14ac:dyDescent="0.25">
      <c r="C600" s="4">
        <f>'Market Cap % GDP'!AC7</f>
        <v>1.7</v>
      </c>
      <c r="D600">
        <f>'Turnover % GDP'!AC7</f>
        <v>0.1</v>
      </c>
      <c r="E600">
        <f>'Listed Co.s'!AC7</f>
        <v>4</v>
      </c>
      <c r="F600">
        <f>AS!AC7</f>
        <v>0</v>
      </c>
      <c r="G600" s="9">
        <f>TSA!AC7</f>
        <v>0</v>
      </c>
    </row>
    <row r="601" spans="3:7" x14ac:dyDescent="0.25">
      <c r="C601" s="4">
        <f>'Market Cap % GDP'!AC8</f>
        <v>4.3</v>
      </c>
      <c r="D601">
        <f>'Turnover % GDP'!AC8</f>
        <v>0.4</v>
      </c>
      <c r="E601">
        <f>'Listed Co.s'!AC8</f>
        <v>5</v>
      </c>
      <c r="F601">
        <f>AS!AC8</f>
        <v>0</v>
      </c>
      <c r="G601" s="9">
        <f>TSA!AC8</f>
        <v>0</v>
      </c>
    </row>
    <row r="602" spans="3:7" x14ac:dyDescent="0.25">
      <c r="C602" s="4">
        <f>'Market Cap % GDP'!AC9</f>
        <v>12.9</v>
      </c>
      <c r="D602">
        <f>'Turnover % GDP'!AC9</f>
        <v>0.4</v>
      </c>
      <c r="E602">
        <f>'Listed Co.s'!AC9</f>
        <v>6</v>
      </c>
      <c r="F602">
        <f>AS!AC9</f>
        <v>0</v>
      </c>
      <c r="G602" s="9">
        <f>TSA!AC9</f>
        <v>0</v>
      </c>
    </row>
    <row r="603" spans="3:7" x14ac:dyDescent="0.25">
      <c r="C603" s="4">
        <f>'Market Cap % GDP'!AC10</f>
        <v>12.7</v>
      </c>
      <c r="D603">
        <f>'Turnover % GDP'!AC10</f>
        <v>0.6</v>
      </c>
      <c r="E603">
        <f>'Listed Co.s'!AC10</f>
        <v>6</v>
      </c>
      <c r="F603">
        <f>AS!AC10</f>
        <v>0</v>
      </c>
      <c r="G603" s="9">
        <f>TSA!AC10</f>
        <v>0</v>
      </c>
    </row>
    <row r="604" spans="3:7" x14ac:dyDescent="0.25">
      <c r="C604" s="4">
        <f>'Market Cap % GDP'!AC11</f>
        <v>20.6</v>
      </c>
      <c r="D604">
        <f>'Turnover % GDP'!AC11</f>
        <v>1.5</v>
      </c>
      <c r="E604">
        <f>'Listed Co.s'!AC11</f>
        <v>7</v>
      </c>
      <c r="F604">
        <f>AS!AC11</f>
        <v>0</v>
      </c>
      <c r="G604" s="9">
        <f>TSA!AC11</f>
        <v>0</v>
      </c>
    </row>
    <row r="605" spans="3:7" x14ac:dyDescent="0.25">
      <c r="C605" s="4">
        <f>'Market Cap % GDP'!AC12</f>
        <v>49</v>
      </c>
      <c r="D605">
        <f>'Turnover % GDP'!AC12</f>
        <v>8.6</v>
      </c>
      <c r="E605">
        <f>'Listed Co.s'!AC12</f>
        <v>7</v>
      </c>
      <c r="F605">
        <f>AS!AC12</f>
        <v>0</v>
      </c>
      <c r="G605" s="9">
        <f>TSA!AC12</f>
        <v>0</v>
      </c>
    </row>
    <row r="606" spans="3:7" x14ac:dyDescent="0.25">
      <c r="C606" s="4">
        <f>'Market Cap % GDP'!AC13</f>
        <v>51.7</v>
      </c>
      <c r="D606">
        <f>'Turnover % GDP'!AC13</f>
        <v>4.7</v>
      </c>
      <c r="E606">
        <f>'Listed Co.s'!AC13</f>
        <v>10</v>
      </c>
      <c r="F606">
        <f>AS!AC13</f>
        <v>0</v>
      </c>
      <c r="G606" s="9">
        <f>TSA!AC13</f>
        <v>0</v>
      </c>
    </row>
    <row r="607" spans="3:7" x14ac:dyDescent="0.25">
      <c r="C607" s="4">
        <f>'Market Cap % GDP'!AC14</f>
        <v>35.1</v>
      </c>
      <c r="D607">
        <f>'Turnover % GDP'!AC14</f>
        <v>1.2</v>
      </c>
      <c r="E607">
        <f>'Listed Co.s'!AC14</f>
        <v>12</v>
      </c>
      <c r="F607">
        <f>AS!AC14</f>
        <v>0</v>
      </c>
      <c r="G607" s="9">
        <f>TSA!AC14</f>
        <v>0</v>
      </c>
    </row>
    <row r="608" spans="3:7" x14ac:dyDescent="0.25">
      <c r="C608" s="4">
        <f>'Market Cap % GDP'!AC15</f>
        <v>32.200000000000003</v>
      </c>
      <c r="D608">
        <f>'Turnover % GDP'!AC15</f>
        <v>1.2</v>
      </c>
      <c r="E608">
        <f>'Listed Co.s'!AC15</f>
        <v>12</v>
      </c>
      <c r="F608">
        <f>AS!AC15</f>
        <v>1</v>
      </c>
      <c r="G608" s="9">
        <f>TSA!AC15</f>
        <v>1</v>
      </c>
    </row>
    <row r="609" spans="3:7" x14ac:dyDescent="0.25">
      <c r="C609" s="4">
        <f>'Market Cap % GDP'!AC16</f>
        <v>35.700000000000003</v>
      </c>
      <c r="D609">
        <f>'Turnover % GDP'!AC16</f>
        <v>0.8</v>
      </c>
      <c r="E609">
        <f>'Listed Co.s'!AC16</f>
        <v>13</v>
      </c>
      <c r="F609">
        <f>AS!AC16</f>
        <v>1</v>
      </c>
      <c r="G609" s="9">
        <f>TSA!AC16</f>
        <v>2</v>
      </c>
    </row>
    <row r="610" spans="3:7" x14ac:dyDescent="0.25">
      <c r="C610" s="4">
        <f>'Market Cap % GDP'!AC17</f>
        <v>50.3</v>
      </c>
      <c r="D610">
        <f>'Turnover % GDP'!AC17</f>
        <v>1.7</v>
      </c>
      <c r="E610">
        <f>'Listed Co.s'!AC17</f>
        <v>13</v>
      </c>
      <c r="F610">
        <f>AS!AC17</f>
        <v>1</v>
      </c>
      <c r="G610" s="9">
        <f>TSA!AC17</f>
        <v>3</v>
      </c>
    </row>
    <row r="611" spans="3:7" x14ac:dyDescent="0.25">
      <c r="C611" s="4">
        <f>'Market Cap % GDP'!AC18</f>
        <v>68.5</v>
      </c>
      <c r="D611">
        <f>'Turnover % GDP'!AC18</f>
        <v>2.5</v>
      </c>
      <c r="E611">
        <f>'Listed Co.s'!AC18</f>
        <v>13</v>
      </c>
      <c r="F611">
        <f>AS!AC18</f>
        <v>1</v>
      </c>
      <c r="G611" s="9">
        <f>TSA!AC18</f>
        <v>4</v>
      </c>
    </row>
    <row r="612" spans="3:7" x14ac:dyDescent="0.25">
      <c r="C612" s="4">
        <f>'Market Cap % GDP'!AC19</f>
        <v>70.5</v>
      </c>
      <c r="D612">
        <f>'Turnover % GDP'!AC19</f>
        <v>4</v>
      </c>
      <c r="E612">
        <f>'Listed Co.s'!AC19</f>
        <v>14</v>
      </c>
      <c r="F612">
        <f>AS!AC19</f>
        <v>1</v>
      </c>
      <c r="G612" s="9">
        <f>TSA!AC19</f>
        <v>5</v>
      </c>
    </row>
    <row r="613" spans="3:7" x14ac:dyDescent="0.25">
      <c r="C613" s="4">
        <f>'Market Cap % GDP'!AC20</f>
        <v>75</v>
      </c>
      <c r="D613">
        <f>'Turnover % GDP'!AC20</f>
        <v>1.2</v>
      </c>
      <c r="E613">
        <f>'Listed Co.s'!AC20</f>
        <v>15</v>
      </c>
      <c r="F613">
        <f>AS!AC20</f>
        <v>1</v>
      </c>
      <c r="G613" s="9">
        <f>TSA!AC20</f>
        <v>6</v>
      </c>
    </row>
    <row r="614" spans="3:7" x14ac:dyDescent="0.25">
      <c r="C614" s="4">
        <f>'Market Cap % GDP'!AC21</f>
        <v>41.8</v>
      </c>
      <c r="D614">
        <f>'Turnover % GDP'!AC21</f>
        <v>0.9</v>
      </c>
      <c r="E614">
        <f>'Listed Co.s'!AC21</f>
        <v>19</v>
      </c>
      <c r="F614">
        <f>AS!AC21</f>
        <v>1</v>
      </c>
      <c r="G614" s="9">
        <f>TSA!AC21</f>
        <v>7</v>
      </c>
    </row>
    <row r="615" spans="3:7" x14ac:dyDescent="0.25">
      <c r="C615" s="4">
        <f>'Market Cap % GDP'!AC22</f>
        <v>24.5</v>
      </c>
      <c r="D615">
        <f>'Turnover % GDP'!AC22</f>
        <v>0.2</v>
      </c>
      <c r="E615">
        <f>'Listed Co.s'!AC22</f>
        <v>19</v>
      </c>
      <c r="F615">
        <f>AS!AC22</f>
        <v>1</v>
      </c>
      <c r="G615" s="9">
        <f>TSA!AC22</f>
        <v>8</v>
      </c>
    </row>
    <row r="616" spans="3:7" x14ac:dyDescent="0.25">
      <c r="C616" s="4">
        <f>'Market Cap % GDP'!AC23</f>
        <v>29.4</v>
      </c>
      <c r="D616">
        <f>'Turnover % GDP'!AC23</f>
        <v>0.3</v>
      </c>
      <c r="E616">
        <f>'Listed Co.s'!AC23</f>
        <v>20</v>
      </c>
      <c r="F616">
        <f>AS!AC23</f>
        <v>1</v>
      </c>
      <c r="G616" s="9">
        <f>TSA!AC23</f>
        <v>9</v>
      </c>
    </row>
    <row r="617" spans="3:7" x14ac:dyDescent="0.25">
      <c r="C617" s="4">
        <f>'Market Cap % GDP'!AC24</f>
        <v>38.5</v>
      </c>
      <c r="D617">
        <f>'Turnover % GDP'!AC24</f>
        <v>0.5</v>
      </c>
      <c r="E617">
        <f>'Listed Co.s'!AC24</f>
        <v>20</v>
      </c>
      <c r="F617">
        <f>AS!AC24</f>
        <v>1</v>
      </c>
      <c r="G617" s="9">
        <f>TSA!AC24</f>
        <v>10</v>
      </c>
    </row>
    <row r="618" spans="3:7" x14ac:dyDescent="0.25">
      <c r="C618" s="4">
        <f>'Market Cap % GDP'!AD3</f>
        <v>12.4</v>
      </c>
      <c r="D618">
        <f>'Turnover % GDP'!AD3</f>
        <v>4.5999999999999996</v>
      </c>
      <c r="E618">
        <f>'Listed Co.s'!AD3</f>
        <v>199</v>
      </c>
      <c r="F618">
        <f>AS!AD3</f>
        <v>0</v>
      </c>
      <c r="G618" s="9">
        <f>TSA!AD3</f>
        <v>0</v>
      </c>
    </row>
    <row r="619" spans="3:7" x14ac:dyDescent="0.25">
      <c r="C619" s="4">
        <f>'Market Cap % GDP'!AD4</f>
        <v>31.2</v>
      </c>
      <c r="D619">
        <f>'Turnover % GDP'!AD4</f>
        <v>10.1</v>
      </c>
      <c r="E619">
        <f>'Listed Co.s'!AD4</f>
        <v>209</v>
      </c>
      <c r="F619">
        <f>AS!AD4</f>
        <v>0</v>
      </c>
      <c r="G619" s="9">
        <f>TSA!AD4</f>
        <v>0</v>
      </c>
    </row>
    <row r="620" spans="3:7" x14ac:dyDescent="0.25">
      <c r="C620" s="4">
        <f>'Market Cap % GDP'!AD5</f>
        <v>38.200000000000003</v>
      </c>
      <c r="D620">
        <f>'Turnover % GDP'!AD5</f>
        <v>12.3</v>
      </c>
      <c r="E620">
        <f>'Listed Co.s'!AD5</f>
        <v>195</v>
      </c>
      <c r="F620">
        <f>AS!AD5</f>
        <v>0</v>
      </c>
      <c r="G620" s="9">
        <f>TSA!AD5</f>
        <v>0</v>
      </c>
    </row>
    <row r="621" spans="3:7" x14ac:dyDescent="0.25">
      <c r="C621" s="4">
        <f>'Market Cap % GDP'!AD6</f>
        <v>49.9</v>
      </c>
      <c r="D621">
        <f>'Turnover % GDP'!AD6</f>
        <v>15.5</v>
      </c>
      <c r="E621">
        <f>'Listed Co.s'!AD6</f>
        <v>190</v>
      </c>
      <c r="F621">
        <f>AS!AD6</f>
        <v>0</v>
      </c>
      <c r="G621" s="9">
        <f>TSA!AD6</f>
        <v>0</v>
      </c>
    </row>
    <row r="622" spans="3:7" x14ac:dyDescent="0.25">
      <c r="C622" s="4">
        <f>'Market Cap % GDP'!AD7</f>
        <v>30.8</v>
      </c>
      <c r="D622">
        <f>'Turnover % GDP'!AD7</f>
        <v>19.7</v>
      </c>
      <c r="E622">
        <f>'Listed Co.s'!AD7</f>
        <v>206</v>
      </c>
      <c r="F622">
        <f>AS!AD7</f>
        <v>0</v>
      </c>
      <c r="G622" s="9">
        <f>TSA!AD7</f>
        <v>0</v>
      </c>
    </row>
    <row r="623" spans="3:7" x14ac:dyDescent="0.25">
      <c r="C623" s="4">
        <f>'Market Cap % GDP'!AD8</f>
        <v>31.6</v>
      </c>
      <c r="D623">
        <f>'Turnover % GDP'!AD8</f>
        <v>12</v>
      </c>
      <c r="E623">
        <f>'Listed Co.s'!AD8</f>
        <v>185</v>
      </c>
      <c r="F623">
        <f>AS!AD8</f>
        <v>0</v>
      </c>
      <c r="G623" s="9">
        <f>TSA!AD8</f>
        <v>0</v>
      </c>
    </row>
    <row r="624" spans="3:7" x14ac:dyDescent="0.25">
      <c r="C624" s="4">
        <f>'Market Cap % GDP'!AD9</f>
        <v>32</v>
      </c>
      <c r="D624">
        <f>'Turnover % GDP'!AD9</f>
        <v>12.9</v>
      </c>
      <c r="E624">
        <f>'Listed Co.s'!AD9</f>
        <v>193</v>
      </c>
      <c r="F624">
        <f>AS!AD9</f>
        <v>0</v>
      </c>
      <c r="G624" s="9">
        <f>TSA!AD9</f>
        <v>0</v>
      </c>
    </row>
    <row r="625" spans="3:7" x14ac:dyDescent="0.25">
      <c r="C625" s="4">
        <f>'Market Cap % GDP'!AD10</f>
        <v>39</v>
      </c>
      <c r="D625">
        <f>'Turnover % GDP'!AD10</f>
        <v>13</v>
      </c>
      <c r="E625">
        <f>'Listed Co.s'!AD10</f>
        <v>198</v>
      </c>
      <c r="F625">
        <f>AS!AD10</f>
        <v>0</v>
      </c>
      <c r="G625" s="9">
        <f>TSA!AD10</f>
        <v>0</v>
      </c>
    </row>
    <row r="626" spans="3:7" x14ac:dyDescent="0.25">
      <c r="C626" s="4">
        <f>'Market Cap % GDP'!AD11</f>
        <v>21.8</v>
      </c>
      <c r="D626">
        <f>'Turnover % GDP'!AD11</f>
        <v>8.1</v>
      </c>
      <c r="E626">
        <f>'Listed Co.s'!AD11</f>
        <v>194</v>
      </c>
      <c r="F626">
        <f>AS!AD11</f>
        <v>0</v>
      </c>
      <c r="G626" s="9">
        <f>TSA!AD11</f>
        <v>0</v>
      </c>
    </row>
    <row r="627" spans="3:7" x14ac:dyDescent="0.25">
      <c r="C627" s="4">
        <f>'Market Cap % GDP'!AD12</f>
        <v>32</v>
      </c>
      <c r="D627">
        <f>'Turnover % GDP'!AD12</f>
        <v>7.5</v>
      </c>
      <c r="E627">
        <f>'Listed Co.s'!AD12</f>
        <v>188</v>
      </c>
      <c r="F627">
        <f>AS!AD12</f>
        <v>0</v>
      </c>
      <c r="G627" s="9">
        <f>TSA!AD12</f>
        <v>0</v>
      </c>
    </row>
    <row r="628" spans="3:7" x14ac:dyDescent="0.25">
      <c r="C628" s="4">
        <f>'Market Cap % GDP'!AD13</f>
        <v>21.5</v>
      </c>
      <c r="D628">
        <f>'Turnover % GDP'!AD13</f>
        <v>7.8</v>
      </c>
      <c r="E628">
        <f>'Listed Co.s'!AD13</f>
        <v>179</v>
      </c>
      <c r="F628">
        <f>AS!AD13</f>
        <v>0</v>
      </c>
      <c r="G628" s="9">
        <f>TSA!AD13</f>
        <v>0</v>
      </c>
    </row>
    <row r="629" spans="3:7" x14ac:dyDescent="0.25">
      <c r="C629" s="4">
        <f>'Market Cap % GDP'!AD14</f>
        <v>20.3</v>
      </c>
      <c r="D629">
        <f>'Turnover % GDP'!AD14</f>
        <v>6.4</v>
      </c>
      <c r="E629">
        <f>'Listed Co.s'!AD14</f>
        <v>168</v>
      </c>
      <c r="F629">
        <f>AS!AD14</f>
        <v>0</v>
      </c>
      <c r="G629" s="9">
        <f>TSA!AD14</f>
        <v>0</v>
      </c>
    </row>
    <row r="630" spans="3:7" x14ac:dyDescent="0.25">
      <c r="C630" s="4">
        <f>'Market Cap % GDP'!AD15</f>
        <v>15.9</v>
      </c>
      <c r="D630">
        <f>'Turnover % GDP'!AD15</f>
        <v>4.3</v>
      </c>
      <c r="E630">
        <f>'Listed Co.s'!AD15</f>
        <v>166</v>
      </c>
      <c r="F630">
        <f>AS!AD15</f>
        <v>0</v>
      </c>
      <c r="G630" s="9">
        <f>TSA!AD15</f>
        <v>0</v>
      </c>
    </row>
    <row r="631" spans="3:7" x14ac:dyDescent="0.25">
      <c r="C631" s="4">
        <f>'Market Cap % GDP'!AD16</f>
        <v>17.5</v>
      </c>
      <c r="D631">
        <f>'Turnover % GDP'!AD16</f>
        <v>3.4</v>
      </c>
      <c r="E631">
        <f>'Listed Co.s'!AD16</f>
        <v>159</v>
      </c>
      <c r="F631">
        <f>AS!AD16</f>
        <v>0</v>
      </c>
      <c r="G631" s="9">
        <f>TSA!AD16</f>
        <v>0</v>
      </c>
    </row>
    <row r="632" spans="3:7" x14ac:dyDescent="0.25">
      <c r="C632" s="4">
        <f>'Market Cap % GDP'!AD17</f>
        <v>22.6</v>
      </c>
      <c r="D632">
        <f>'Turnover % GDP'!AD17</f>
        <v>5.6</v>
      </c>
      <c r="E632">
        <f>'Listed Co.s'!AD17</f>
        <v>152</v>
      </c>
      <c r="F632">
        <f>AS!AD17</f>
        <v>0</v>
      </c>
      <c r="G632" s="9">
        <f>TSA!AD17</f>
        <v>0</v>
      </c>
    </row>
    <row r="633" spans="3:7" x14ac:dyDescent="0.25">
      <c r="C633" s="4">
        <f>'Market Cap % GDP'!AD18</f>
        <v>28.2</v>
      </c>
      <c r="D633">
        <f>'Turnover % GDP'!AD18</f>
        <v>6.2</v>
      </c>
      <c r="E633">
        <f>'Listed Co.s'!AD18</f>
        <v>151</v>
      </c>
      <c r="F633">
        <f>AS!AD18</f>
        <v>0</v>
      </c>
      <c r="G633" s="9">
        <f>TSA!AD18</f>
        <v>0</v>
      </c>
    </row>
    <row r="634" spans="3:7" x14ac:dyDescent="0.25">
      <c r="C634" s="4">
        <f>'Market Cap % GDP'!AD19</f>
        <v>36.6</v>
      </c>
      <c r="D634">
        <f>'Turnover % GDP'!AD19</f>
        <v>8.4</v>
      </c>
      <c r="E634">
        <f>'Listed Co.s'!AD19</f>
        <v>131</v>
      </c>
      <c r="F634">
        <f>AS!AD19</f>
        <v>0</v>
      </c>
      <c r="G634" s="9">
        <f>TSA!AD19</f>
        <v>0</v>
      </c>
    </row>
    <row r="635" spans="3:7" x14ac:dyDescent="0.25">
      <c r="C635" s="4">
        <f>'Market Cap % GDP'!AD20</f>
        <v>38.4</v>
      </c>
      <c r="D635">
        <f>'Turnover % GDP'!AD20</f>
        <v>11.2</v>
      </c>
      <c r="E635">
        <f>'Listed Co.s'!AD20</f>
        <v>125</v>
      </c>
      <c r="F635">
        <f>AS!AD20</f>
        <v>0</v>
      </c>
      <c r="G635" s="9">
        <f>TSA!AD20</f>
        <v>0</v>
      </c>
    </row>
    <row r="636" spans="3:7" x14ac:dyDescent="0.25">
      <c r="C636" s="4">
        <f>'Market Cap % GDP'!AD21</f>
        <v>21.3</v>
      </c>
      <c r="D636">
        <f>'Turnover % GDP'!AD21</f>
        <v>9.9</v>
      </c>
      <c r="E636">
        <f>'Listed Co.s'!AD21</f>
        <v>125</v>
      </c>
      <c r="F636">
        <f>AS!AD21</f>
        <v>0</v>
      </c>
      <c r="G636" s="9">
        <f>TSA!AD21</f>
        <v>0</v>
      </c>
    </row>
    <row r="637" spans="3:7" x14ac:dyDescent="0.25">
      <c r="C637" s="4">
        <f>'Market Cap % GDP'!AD22</f>
        <v>38.700000000000003</v>
      </c>
      <c r="D637">
        <f>'Turnover % GDP'!AD22</f>
        <v>8.8000000000000007</v>
      </c>
      <c r="E637">
        <f>'Listed Co.s'!AD22</f>
        <v>125</v>
      </c>
      <c r="F637">
        <f>AS!AD22</f>
        <v>1</v>
      </c>
      <c r="G637" s="9">
        <f>TSA!AD22</f>
        <v>1</v>
      </c>
    </row>
    <row r="638" spans="3:7" x14ac:dyDescent="0.25">
      <c r="C638" s="4">
        <f>'Market Cap % GDP'!AD23</f>
        <v>43.9</v>
      </c>
      <c r="D638">
        <f>'Turnover % GDP'!AD23</f>
        <v>10.5</v>
      </c>
      <c r="E638">
        <f>'Listed Co.s'!AD23</f>
        <v>130</v>
      </c>
      <c r="F638">
        <f>AS!AD23</f>
        <v>1</v>
      </c>
      <c r="G638" s="9">
        <f>TSA!AD23</f>
        <v>2</v>
      </c>
    </row>
    <row r="639" spans="3:7" x14ac:dyDescent="0.25">
      <c r="C639" s="4">
        <f>'Market Cap % GDP'!AD24</f>
        <v>35.4</v>
      </c>
      <c r="D639">
        <f>'Turnover % GDP'!AD24</f>
        <v>9.6999999999999993</v>
      </c>
      <c r="E639">
        <f>'Listed Co.s'!AD24</f>
        <v>128</v>
      </c>
      <c r="F639">
        <f>AS!AD24</f>
        <v>1</v>
      </c>
      <c r="G639" s="9">
        <f>TSA!AD24</f>
        <v>3</v>
      </c>
    </row>
    <row r="640" spans="3:7" x14ac:dyDescent="0.25">
      <c r="C640" s="4">
        <f>'Market Cap % GDP'!AE3</f>
        <v>3.7</v>
      </c>
      <c r="D640">
        <f>'Turnover % GDP'!AE3</f>
        <v>0.2</v>
      </c>
      <c r="E640">
        <f>'Listed Co.s'!AE3</f>
        <v>71</v>
      </c>
      <c r="F640">
        <f>AS!AE3</f>
        <v>0</v>
      </c>
      <c r="G640" s="9">
        <f>TSA!AE3</f>
        <v>0</v>
      </c>
    </row>
    <row r="641" spans="3:7" x14ac:dyDescent="0.25">
      <c r="C641" s="4">
        <f>'Market Cap % GDP'!AE4</f>
        <v>5.5</v>
      </c>
      <c r="D641">
        <f>'Turnover % GDP'!AE4</f>
        <v>0.2</v>
      </c>
      <c r="E641">
        <f>'Listed Co.s'!AE4</f>
        <v>67</v>
      </c>
      <c r="F641">
        <f>AS!AE4</f>
        <v>0</v>
      </c>
      <c r="G641" s="9">
        <f>TSA!AE4</f>
        <v>0</v>
      </c>
    </row>
    <row r="642" spans="3:7" x14ac:dyDescent="0.25">
      <c r="C642" s="4">
        <f>'Market Cap % GDP'!AE5</f>
        <v>6.7</v>
      </c>
      <c r="D642">
        <f>'Turnover % GDP'!AE5</f>
        <v>0.2</v>
      </c>
      <c r="E642">
        <f>'Listed Co.s'!AE5</f>
        <v>62</v>
      </c>
      <c r="F642">
        <f>AS!AE5</f>
        <v>0</v>
      </c>
      <c r="G642" s="9">
        <f>TSA!AE5</f>
        <v>0</v>
      </c>
    </row>
    <row r="643" spans="3:7" x14ac:dyDescent="0.25">
      <c r="C643" s="4">
        <f>'Market Cap % GDP'!AE6</f>
        <v>9.9</v>
      </c>
      <c r="D643">
        <f>'Turnover % GDP'!AE6</f>
        <v>1.9</v>
      </c>
      <c r="E643">
        <f>'Listed Co.s'!AE6</f>
        <v>65</v>
      </c>
      <c r="F643">
        <f>AS!AE6</f>
        <v>0</v>
      </c>
      <c r="G643" s="9">
        <f>TSA!AE6</f>
        <v>0</v>
      </c>
    </row>
    <row r="644" spans="3:7" x14ac:dyDescent="0.25">
      <c r="C644" s="4">
        <f>'Market Cap % GDP'!AE7</f>
        <v>14.4</v>
      </c>
      <c r="D644">
        <f>'Turnover % GDP'!AE7</f>
        <v>2.6</v>
      </c>
      <c r="E644">
        <f>'Listed Co.s'!AE7</f>
        <v>51</v>
      </c>
      <c r="F644">
        <f>AS!AE7</f>
        <v>0</v>
      </c>
      <c r="G644" s="9">
        <f>TSA!AE7</f>
        <v>0</v>
      </c>
    </row>
    <row r="645" spans="3:7" x14ac:dyDescent="0.25">
      <c r="C645" s="4">
        <f>'Market Cap % GDP'!AE8</f>
        <v>18</v>
      </c>
      <c r="D645">
        <f>'Turnover % GDP'!AE8</f>
        <v>7.4</v>
      </c>
      <c r="E645">
        <f>'Listed Co.s'!AE8</f>
        <v>44</v>
      </c>
      <c r="F645">
        <f>AS!AE8</f>
        <v>0</v>
      </c>
      <c r="G645" s="9">
        <f>TSA!AE8</f>
        <v>0</v>
      </c>
    </row>
    <row r="646" spans="3:7" x14ac:dyDescent="0.25">
      <c r="C646" s="4">
        <f>'Market Cap % GDP'!AE9</f>
        <v>23.8</v>
      </c>
      <c r="D646">
        <f>'Turnover % GDP'!AE9</f>
        <v>1.2</v>
      </c>
      <c r="E646">
        <f>'Listed Co.s'!AE9</f>
        <v>47</v>
      </c>
      <c r="F646">
        <f>AS!AE9</f>
        <v>0</v>
      </c>
      <c r="G646" s="9">
        <f>TSA!AE9</f>
        <v>0</v>
      </c>
    </row>
    <row r="647" spans="3:7" x14ac:dyDescent="0.25">
      <c r="C647" s="4">
        <f>'Market Cap % GDP'!AE10</f>
        <v>36.4</v>
      </c>
      <c r="D647">
        <f>'Turnover % GDP'!AE10</f>
        <v>3.1</v>
      </c>
      <c r="E647">
        <f>'Listed Co.s'!AE10</f>
        <v>49</v>
      </c>
      <c r="F647">
        <f>AS!AE10</f>
        <v>0</v>
      </c>
      <c r="G647" s="9">
        <f>TSA!AE10</f>
        <v>0</v>
      </c>
    </row>
    <row r="648" spans="3:7" x14ac:dyDescent="0.25">
      <c r="C648" s="4">
        <f>'Market Cap % GDP'!AE11</f>
        <v>39.200000000000003</v>
      </c>
      <c r="D648">
        <f>'Turnover % GDP'!AE11</f>
        <v>3.5</v>
      </c>
      <c r="E648">
        <f>'Listed Co.s'!AE11</f>
        <v>53</v>
      </c>
      <c r="F648">
        <f>AS!AE11</f>
        <v>0</v>
      </c>
      <c r="G648" s="9">
        <f>TSA!AE11</f>
        <v>0</v>
      </c>
    </row>
    <row r="649" spans="3:7" x14ac:dyDescent="0.25">
      <c r="C649" s="4">
        <f>'Market Cap % GDP'!AE12</f>
        <v>34.5</v>
      </c>
      <c r="D649">
        <f>'Turnover % GDP'!AE12</f>
        <v>6.4</v>
      </c>
      <c r="E649">
        <f>'Listed Co.s'!AE12</f>
        <v>55</v>
      </c>
      <c r="F649">
        <f>AS!AE12</f>
        <v>1</v>
      </c>
      <c r="G649" s="9">
        <f>TSA!AE12</f>
        <v>1</v>
      </c>
    </row>
    <row r="650" spans="3:7" x14ac:dyDescent="0.25">
      <c r="C650" s="4">
        <f>'Market Cap % GDP'!AE13</f>
        <v>29.4</v>
      </c>
      <c r="D650">
        <f>'Turnover % GDP'!AE13</f>
        <v>3</v>
      </c>
      <c r="E650">
        <f>'Listed Co.s'!AE13</f>
        <v>53</v>
      </c>
      <c r="F650">
        <f>AS!AE13</f>
        <v>1</v>
      </c>
      <c r="G650" s="9">
        <f>TSA!AE13</f>
        <v>2</v>
      </c>
    </row>
    <row r="651" spans="3:7" x14ac:dyDescent="0.25">
      <c r="C651" s="4">
        <f>'Market Cap % GDP'!AE14</f>
        <v>24.1</v>
      </c>
      <c r="D651">
        <f>'Turnover % GDP'!AE14</f>
        <v>2.6</v>
      </c>
      <c r="E651">
        <f>'Listed Co.s'!AE14</f>
        <v>55</v>
      </c>
      <c r="F651">
        <f>AS!AE14</f>
        <v>1</v>
      </c>
      <c r="G651" s="9">
        <f>TSA!AE14</f>
        <v>3</v>
      </c>
    </row>
    <row r="652" spans="3:7" x14ac:dyDescent="0.25">
      <c r="C652" s="4">
        <f>'Market Cap % GDP'!AE15</f>
        <v>21.3</v>
      </c>
      <c r="D652">
        <f>'Turnover % GDP'!AE15</f>
        <v>1.5</v>
      </c>
      <c r="E652">
        <f>'Listed Co.s'!AE15</f>
        <v>55</v>
      </c>
      <c r="F652">
        <f>AS!AE15</f>
        <v>1</v>
      </c>
      <c r="G652" s="9">
        <f>TSA!AE15</f>
        <v>4</v>
      </c>
    </row>
    <row r="653" spans="3:7" x14ac:dyDescent="0.25">
      <c r="C653" s="4">
        <f>'Market Cap % GDP'!AE16</f>
        <v>26.4</v>
      </c>
      <c r="D653">
        <f>'Turnover % GDP'!AE16</f>
        <v>1.4</v>
      </c>
      <c r="E653">
        <f>'Listed Co.s'!AE16</f>
        <v>53</v>
      </c>
      <c r="F653">
        <f>AS!AE16</f>
        <v>1</v>
      </c>
      <c r="G653" s="9">
        <f>TSA!AE16</f>
        <v>5</v>
      </c>
    </row>
    <row r="654" spans="3:7" x14ac:dyDescent="0.25">
      <c r="C654" s="4">
        <f>'Market Cap % GDP'!AE17</f>
        <v>44</v>
      </c>
      <c r="D654">
        <f>'Turnover % GDP'!AE17</f>
        <v>2.9</v>
      </c>
      <c r="E654">
        <f>'Listed Co.s'!AE17</f>
        <v>52</v>
      </c>
      <c r="F654">
        <f>AS!AE17</f>
        <v>1</v>
      </c>
      <c r="G654" s="9">
        <f>TSA!AE17</f>
        <v>6</v>
      </c>
    </row>
    <row r="655" spans="3:7" x14ac:dyDescent="0.25">
      <c r="C655" s="4">
        <f>'Market Cap % GDP'!AE18</f>
        <v>45.7</v>
      </c>
      <c r="D655">
        <f>'Turnover % GDP'!AE18</f>
        <v>7</v>
      </c>
      <c r="E655">
        <f>'Listed Co.s'!AE18</f>
        <v>56</v>
      </c>
      <c r="F655">
        <f>AS!AE18</f>
        <v>1</v>
      </c>
      <c r="G655" s="9">
        <f>TSA!AE18</f>
        <v>7</v>
      </c>
    </row>
    <row r="656" spans="3:7" x14ac:dyDescent="0.25">
      <c r="C656" s="4">
        <f>'Market Cap % GDP'!AE19</f>
        <v>75.2</v>
      </c>
      <c r="D656">
        <f>'Turnover % GDP'!AE19</f>
        <v>20.6</v>
      </c>
      <c r="E656">
        <f>'Listed Co.s'!AE19</f>
        <v>65</v>
      </c>
      <c r="F656">
        <f>AS!AE19</f>
        <v>1</v>
      </c>
      <c r="G656" s="9">
        <f>TSA!AE19</f>
        <v>8</v>
      </c>
    </row>
    <row r="657" spans="3:7" x14ac:dyDescent="0.25">
      <c r="C657" s="4">
        <f>'Market Cap % GDP'!AE20</f>
        <v>100.4</v>
      </c>
      <c r="D657">
        <f>'Turnover % GDP'!AE20</f>
        <v>34.9</v>
      </c>
      <c r="E657">
        <f>'Listed Co.s'!AE20</f>
        <v>74</v>
      </c>
      <c r="F657">
        <f>AS!AE20</f>
        <v>1</v>
      </c>
      <c r="G657" s="9">
        <f>TSA!AE20</f>
        <v>9</v>
      </c>
    </row>
    <row r="658" spans="3:7" x14ac:dyDescent="0.25">
      <c r="C658" s="4">
        <f>'Market Cap % GDP'!AE21</f>
        <v>74</v>
      </c>
      <c r="D658">
        <f>'Turnover % GDP'!AE21</f>
        <v>24.7</v>
      </c>
      <c r="E658">
        <f>'Listed Co.s'!AE21</f>
        <v>77</v>
      </c>
      <c r="F658">
        <f>AS!AE21</f>
        <v>1</v>
      </c>
      <c r="G658" s="9">
        <f>TSA!AE21</f>
        <v>10</v>
      </c>
    </row>
    <row r="659" spans="3:7" x14ac:dyDescent="0.25">
      <c r="C659" s="4">
        <f>'Market Cap % GDP'!AE22</f>
        <v>69.2</v>
      </c>
      <c r="D659">
        <f>'Turnover % GDP'!AE22</f>
        <v>32.4</v>
      </c>
      <c r="E659">
        <f>'Listed Co.s'!AE22</f>
        <v>78</v>
      </c>
      <c r="F659">
        <f>AS!AE22</f>
        <v>1</v>
      </c>
      <c r="G659" s="9">
        <f>TSA!AE22</f>
        <v>11</v>
      </c>
    </row>
    <row r="660" spans="3:7" x14ac:dyDescent="0.25">
      <c r="C660" s="4">
        <f>'Market Cap % GDP'!AE23</f>
        <v>76.2</v>
      </c>
      <c r="D660">
        <f>'Turnover % GDP'!AE23</f>
        <v>11.8</v>
      </c>
      <c r="E660">
        <f>'Listed Co.s'!AE23</f>
        <v>73</v>
      </c>
      <c r="F660">
        <f>AS!AE23</f>
        <v>1</v>
      </c>
      <c r="G660" s="9">
        <f>TSA!AE23</f>
        <v>12</v>
      </c>
    </row>
    <row r="661" spans="3:7" x14ac:dyDescent="0.25">
      <c r="C661" s="4">
        <f>'Market Cap % GDP'!AE24</f>
        <v>60</v>
      </c>
      <c r="D661">
        <f>'Turnover % GDP'!AE24</f>
        <v>6.3</v>
      </c>
      <c r="E661">
        <f>'Listed Co.s'!AE24</f>
        <v>75</v>
      </c>
      <c r="F661">
        <f>AS!AE24</f>
        <v>1</v>
      </c>
      <c r="G661" s="9">
        <f>TSA!AE24</f>
        <v>13</v>
      </c>
    </row>
    <row r="662" spans="3:7" x14ac:dyDescent="0.25">
      <c r="C662" s="4">
        <f>'Market Cap % GDP'!AF3</f>
        <v>0</v>
      </c>
      <c r="D662">
        <f>'Turnover % GDP'!AF3</f>
        <v>0</v>
      </c>
      <c r="E662">
        <f>'Listed Co.s'!AF3</f>
        <v>0</v>
      </c>
      <c r="F662">
        <f>AS!AF3</f>
        <v>0</v>
      </c>
      <c r="G662" s="9">
        <f>TSA!AF3</f>
        <v>0</v>
      </c>
    </row>
    <row r="663" spans="3:7" x14ac:dyDescent="0.25">
      <c r="C663" s="4">
        <f>'Market Cap % GDP'!AF4</f>
        <v>0</v>
      </c>
      <c r="D663">
        <f>'Turnover % GDP'!AF4</f>
        <v>0</v>
      </c>
      <c r="E663">
        <f>'Listed Co.s'!AF4</f>
        <v>0</v>
      </c>
      <c r="F663">
        <f>AS!AF4</f>
        <v>0</v>
      </c>
      <c r="G663" s="9">
        <f>TSA!AF4</f>
        <v>0</v>
      </c>
    </row>
    <row r="664" spans="3:7" x14ac:dyDescent="0.25">
      <c r="C664" s="4">
        <f>'Market Cap % GDP'!AF5</f>
        <v>0.7</v>
      </c>
      <c r="D664">
        <f>'Turnover % GDP'!AF5</f>
        <v>0</v>
      </c>
      <c r="E664">
        <f>'Listed Co.s'!AF5</f>
        <v>3</v>
      </c>
      <c r="F664">
        <f>AS!AF5</f>
        <v>0</v>
      </c>
      <c r="G664" s="9">
        <f>TSA!AF5</f>
        <v>0</v>
      </c>
    </row>
    <row r="665" spans="3:7" x14ac:dyDescent="0.25">
      <c r="C665" s="4">
        <f>'Market Cap % GDP'!AF6</f>
        <v>1</v>
      </c>
      <c r="D665">
        <f>'Turnover % GDP'!AF6</f>
        <v>0</v>
      </c>
      <c r="E665">
        <f>'Listed Co.s'!AF6</f>
        <v>4</v>
      </c>
      <c r="F665">
        <f>AS!AF6</f>
        <v>0</v>
      </c>
      <c r="G665" s="9">
        <f>TSA!AF6</f>
        <v>0</v>
      </c>
    </row>
    <row r="666" spans="3:7" x14ac:dyDescent="0.25">
      <c r="C666" s="4">
        <f>'Market Cap % GDP'!AF7</f>
        <v>6.2</v>
      </c>
      <c r="D666">
        <f>'Turnover % GDP'!AF7</f>
        <v>0.6</v>
      </c>
      <c r="E666">
        <f>'Listed Co.s'!AF7</f>
        <v>8</v>
      </c>
      <c r="F666">
        <f>AS!AF7</f>
        <v>0</v>
      </c>
      <c r="G666" s="9">
        <f>TSA!AF7</f>
        <v>0</v>
      </c>
    </row>
    <row r="667" spans="3:7" x14ac:dyDescent="0.25">
      <c r="C667" s="4">
        <f>'Market Cap % GDP'!AF8</f>
        <v>5.4</v>
      </c>
      <c r="D667">
        <f>'Turnover % GDP'!AF8</f>
        <v>0.1</v>
      </c>
      <c r="E667">
        <f>'Listed Co.s'!AF8</f>
        <v>10</v>
      </c>
      <c r="F667">
        <f>AS!AF8</f>
        <v>0</v>
      </c>
      <c r="G667" s="9">
        <f>TSA!AF8</f>
        <v>0</v>
      </c>
    </row>
    <row r="668" spans="3:7" x14ac:dyDescent="0.25">
      <c r="C668" s="4">
        <f>'Market Cap % GDP'!AF9</f>
        <v>13.2</v>
      </c>
      <c r="D668">
        <f>'Turnover % GDP'!AF9</f>
        <v>1.2</v>
      </c>
      <c r="E668">
        <f>'Listed Co.s'!AF9</f>
        <v>12</v>
      </c>
      <c r="F668">
        <f>AS!AF9</f>
        <v>0</v>
      </c>
      <c r="G668" s="9">
        <f>TSA!AF9</f>
        <v>0</v>
      </c>
    </row>
    <row r="669" spans="3:7" x14ac:dyDescent="0.25">
      <c r="C669" s="4">
        <f>'Market Cap % GDP'!AF10</f>
        <v>19</v>
      </c>
      <c r="D669">
        <f>'Turnover % GDP'!AF10</f>
        <v>0.7</v>
      </c>
      <c r="E669">
        <f>'Listed Co.s'!AF10</f>
        <v>13</v>
      </c>
      <c r="F669">
        <f>AS!AF10</f>
        <v>0</v>
      </c>
      <c r="G669" s="9">
        <f>TSA!AF10</f>
        <v>0</v>
      </c>
    </row>
    <row r="670" spans="3:7" x14ac:dyDescent="0.25">
      <c r="C670" s="4">
        <f>'Market Cap % GDP'!AF11</f>
        <v>12.6</v>
      </c>
      <c r="D670">
        <f>'Turnover % GDP'!AF11</f>
        <v>0.4</v>
      </c>
      <c r="E670">
        <f>'Listed Co.s'!AF11</f>
        <v>15</v>
      </c>
      <c r="F670">
        <f>AS!AF11</f>
        <v>0</v>
      </c>
      <c r="G670" s="9">
        <f>TSA!AF11</f>
        <v>0</v>
      </c>
    </row>
    <row r="671" spans="3:7" x14ac:dyDescent="0.25">
      <c r="C671" s="4">
        <f>'Market Cap % GDP'!AF12</f>
        <v>20.399999999999999</v>
      </c>
      <c r="D671">
        <f>'Turnover % GDP'!AF12</f>
        <v>0.7</v>
      </c>
      <c r="E671">
        <f>'Listed Co.s'!AF12</f>
        <v>14</v>
      </c>
      <c r="F671">
        <f>AS!AF12</f>
        <v>0</v>
      </c>
      <c r="G671" s="9">
        <f>TSA!AF12</f>
        <v>0</v>
      </c>
    </row>
    <row r="672" spans="3:7" x14ac:dyDescent="0.25">
      <c r="C672" s="4">
        <f>'Market Cap % GDP'!AF13</f>
        <v>8</v>
      </c>
      <c r="D672">
        <f>'Turnover % GDP'!AF13</f>
        <v>0.6</v>
      </c>
      <c r="E672">
        <f>'Listed Co.s'!AF13</f>
        <v>13</v>
      </c>
      <c r="F672">
        <f>AS!AF13</f>
        <v>0</v>
      </c>
      <c r="G672" s="9">
        <f>TSA!AF13</f>
        <v>0</v>
      </c>
    </row>
    <row r="673" spans="3:7" x14ac:dyDescent="0.25">
      <c r="C673" s="4">
        <f>'Market Cap % GDP'!AF14</f>
        <v>4.2</v>
      </c>
      <c r="D673">
        <f>'Turnover % GDP'!AF14</f>
        <v>0.2</v>
      </c>
      <c r="E673">
        <f>'Listed Co.s'!AF14</f>
        <v>13</v>
      </c>
      <c r="F673">
        <f>AS!AF14</f>
        <v>0</v>
      </c>
      <c r="G673" s="9">
        <f>TSA!AF14</f>
        <v>0</v>
      </c>
    </row>
    <row r="674" spans="3:7" x14ac:dyDescent="0.25">
      <c r="C674" s="4">
        <f>'Market Cap % GDP'!AF15</f>
        <v>5.0999999999999996</v>
      </c>
      <c r="D674">
        <f>'Turnover % GDP'!AF15</f>
        <v>0</v>
      </c>
      <c r="E674">
        <f>'Listed Co.s'!AF15</f>
        <v>13</v>
      </c>
      <c r="F674">
        <f>AS!AF15</f>
        <v>0</v>
      </c>
      <c r="G674" s="9">
        <f>TSA!AF15</f>
        <v>0</v>
      </c>
    </row>
    <row r="675" spans="3:7" x14ac:dyDescent="0.25">
      <c r="C675" s="4">
        <f>'Market Cap % GDP'!AF16</f>
        <v>6.2</v>
      </c>
      <c r="D675">
        <f>'Turnover % GDP'!AF16</f>
        <v>0</v>
      </c>
      <c r="E675">
        <f>'Listed Co.s'!AF16</f>
        <v>13</v>
      </c>
      <c r="F675">
        <f>AS!AF16</f>
        <v>0</v>
      </c>
      <c r="G675" s="9">
        <f>TSA!AF16</f>
        <v>0</v>
      </c>
    </row>
    <row r="676" spans="3:7" x14ac:dyDescent="0.25">
      <c r="C676" s="4">
        <f>'Market Cap % GDP'!AF17</f>
        <v>6.7</v>
      </c>
      <c r="D676">
        <f>'Turnover % GDP'!AF17</f>
        <v>0.3</v>
      </c>
      <c r="E676">
        <f>'Listed Co.s'!AF17</f>
        <v>13</v>
      </c>
      <c r="F676">
        <f>AS!AF17</f>
        <v>0</v>
      </c>
      <c r="G676" s="9">
        <f>TSA!AF17</f>
        <v>0</v>
      </c>
    </row>
    <row r="677" spans="3:7" x14ac:dyDescent="0.25">
      <c r="C677" s="4">
        <f>'Market Cap % GDP'!AF18</f>
        <v>5.7</v>
      </c>
      <c r="D677">
        <f>'Turnover % GDP'!AF18</f>
        <v>0.1</v>
      </c>
      <c r="E677">
        <f>'Listed Co.s'!AF18</f>
        <v>13</v>
      </c>
      <c r="F677">
        <f>AS!AF18</f>
        <v>0</v>
      </c>
      <c r="G677" s="9">
        <f>TSA!AF18</f>
        <v>0</v>
      </c>
    </row>
    <row r="678" spans="3:7" x14ac:dyDescent="0.25">
      <c r="C678" s="4">
        <f>'Market Cap % GDP'!AF19</f>
        <v>6.8</v>
      </c>
      <c r="D678">
        <f>'Turnover % GDP'!AF19</f>
        <v>0.2</v>
      </c>
      <c r="E678">
        <f>'Listed Co.s'!AF19</f>
        <v>9</v>
      </c>
      <c r="F678">
        <f>AS!AF19</f>
        <v>0</v>
      </c>
      <c r="G678" s="9">
        <f>TSA!AF19</f>
        <v>0</v>
      </c>
    </row>
    <row r="679" spans="3:7" x14ac:dyDescent="0.25">
      <c r="C679" s="4">
        <f>'Market Cap % GDP'!AF20</f>
        <v>8</v>
      </c>
      <c r="D679">
        <f>'Turnover % GDP'!AF20</f>
        <v>0.3</v>
      </c>
      <c r="E679">
        <f>'Listed Co.s'!AF20</f>
        <v>9</v>
      </c>
      <c r="F679">
        <f>AS!AF20</f>
        <v>1</v>
      </c>
      <c r="G679" s="9">
        <f>TSA!AF20</f>
        <v>1</v>
      </c>
    </row>
    <row r="680" spans="3:7" x14ac:dyDescent="0.25">
      <c r="C680" s="4">
        <f>'Market Cap % GDP'!AF21</f>
        <v>7</v>
      </c>
      <c r="D680">
        <f>'Turnover % GDP'!AF21</f>
        <v>0.2</v>
      </c>
      <c r="E680">
        <f>'Listed Co.s'!AF21</f>
        <v>7</v>
      </c>
      <c r="F680">
        <f>AS!AF21</f>
        <v>1</v>
      </c>
      <c r="G680" s="9">
        <f>TSA!AF21</f>
        <v>2</v>
      </c>
    </row>
    <row r="681" spans="3:7" x14ac:dyDescent="0.25">
      <c r="C681" s="4">
        <f>'Market Cap % GDP'!AF22</f>
        <v>9.6</v>
      </c>
      <c r="D681">
        <f>'Turnover % GDP'!AF22</f>
        <v>0.3</v>
      </c>
      <c r="E681">
        <f>'Listed Co.s'!AF22</f>
        <v>7</v>
      </c>
      <c r="F681">
        <f>AS!AF22</f>
        <v>1</v>
      </c>
      <c r="G681" s="9">
        <f>TSA!AF22</f>
        <v>3</v>
      </c>
    </row>
    <row r="682" spans="3:7" x14ac:dyDescent="0.25">
      <c r="C682" s="4">
        <f>'Market Cap % GDP'!AF23</f>
        <v>10.6</v>
      </c>
      <c r="D682">
        <f>'Turnover % GDP'!AF23</f>
        <v>0.2</v>
      </c>
      <c r="E682">
        <f>'Listed Co.s'!AF23</f>
        <v>7</v>
      </c>
      <c r="F682">
        <f>AS!AF23</f>
        <v>1</v>
      </c>
      <c r="G682" s="9">
        <f>TSA!AF23</f>
        <v>4</v>
      </c>
    </row>
    <row r="683" spans="3:7" x14ac:dyDescent="0.25">
      <c r="C683" s="4">
        <f>'Market Cap % GDP'!AF24</f>
        <v>9.1999999999999993</v>
      </c>
      <c r="D683">
        <f>'Turnover % GDP'!AF24</f>
        <v>0.1</v>
      </c>
      <c r="E683">
        <f>'Listed Co.s'!AF24</f>
        <v>7</v>
      </c>
      <c r="F683">
        <f>AS!AF24</f>
        <v>1</v>
      </c>
      <c r="G683" s="9">
        <f>TSA!AF24</f>
        <v>5</v>
      </c>
    </row>
    <row r="684" spans="3:7" x14ac:dyDescent="0.25">
      <c r="C684" s="4">
        <f>'Market Cap % GDP'!AG3</f>
        <v>5.3</v>
      </c>
      <c r="D684">
        <f>'Turnover % GDP'!AG3</f>
        <v>0.1</v>
      </c>
      <c r="E684">
        <f>'Listed Co.s'!AG3</f>
        <v>54</v>
      </c>
      <c r="F684">
        <f>AS!AG3</f>
        <v>0</v>
      </c>
      <c r="G684" s="9">
        <f>TSA!AG3</f>
        <v>0</v>
      </c>
    </row>
    <row r="685" spans="3:7" x14ac:dyDescent="0.25">
      <c r="C685" s="4">
        <f>'Market Cap % GDP'!AG4</f>
        <v>5.6</v>
      </c>
      <c r="D685">
        <f>'Turnover % GDP'!AG4</f>
        <v>0.1</v>
      </c>
      <c r="E685">
        <f>'Listed Co.s'!AG4</f>
        <v>53</v>
      </c>
      <c r="F685">
        <f>AS!AG4</f>
        <v>0</v>
      </c>
      <c r="G685" s="9">
        <f>TSA!AG4</f>
        <v>0</v>
      </c>
    </row>
    <row r="686" spans="3:7" x14ac:dyDescent="0.25">
      <c r="C686" s="4">
        <f>'Market Cap % GDP'!AG5</f>
        <v>7.8</v>
      </c>
      <c r="D686">
        <f>'Turnover % GDP'!AG5</f>
        <v>0.1</v>
      </c>
      <c r="E686">
        <f>'Listed Co.s'!AG5</f>
        <v>57</v>
      </c>
      <c r="F686">
        <f>AS!AG5</f>
        <v>0</v>
      </c>
      <c r="G686" s="9">
        <f>TSA!AG5</f>
        <v>0</v>
      </c>
    </row>
    <row r="687" spans="3:7" x14ac:dyDescent="0.25">
      <c r="C687" s="4">
        <f>'Market Cap % GDP'!AG6</f>
        <v>18.399999999999999</v>
      </c>
      <c r="D687">
        <f>'Turnover % GDP'!AG6</f>
        <v>0.2</v>
      </c>
      <c r="E687">
        <f>'Listed Co.s'!AG6</f>
        <v>56</v>
      </c>
      <c r="F687">
        <f>AS!AG6</f>
        <v>0</v>
      </c>
      <c r="G687" s="9">
        <f>TSA!AG6</f>
        <v>0</v>
      </c>
    </row>
    <row r="688" spans="3:7" x14ac:dyDescent="0.25">
      <c r="C688" s="4">
        <f>'Market Cap % GDP'!AG7</f>
        <v>43.1</v>
      </c>
      <c r="D688">
        <f>'Turnover % GDP'!AG7</f>
        <v>0.9</v>
      </c>
      <c r="E688">
        <f>'Listed Co.s'!AG7</f>
        <v>56</v>
      </c>
      <c r="F688">
        <f>AS!AG7</f>
        <v>0</v>
      </c>
      <c r="G688" s="9">
        <f>TSA!AG7</f>
        <v>0</v>
      </c>
    </row>
    <row r="689" spans="3:7" x14ac:dyDescent="0.25">
      <c r="C689" s="4">
        <f>'Market Cap % GDP'!AG8</f>
        <v>20.8</v>
      </c>
      <c r="D689">
        <f>'Turnover % GDP'!AG8</f>
        <v>0.7</v>
      </c>
      <c r="E689">
        <f>'Listed Co.s'!AG8</f>
        <v>56</v>
      </c>
      <c r="F689">
        <f>AS!AG8</f>
        <v>0</v>
      </c>
      <c r="G689" s="9">
        <f>TSA!AG8</f>
        <v>0</v>
      </c>
    </row>
    <row r="690" spans="3:7" x14ac:dyDescent="0.25">
      <c r="C690" s="4">
        <f>'Market Cap % GDP'!AG9</f>
        <v>15.3</v>
      </c>
      <c r="D690">
        <f>'Turnover % GDP'!AG9</f>
        <v>0.6</v>
      </c>
      <c r="E690">
        <f>'Listed Co.s'!AG9</f>
        <v>56</v>
      </c>
      <c r="F690">
        <f>AS!AG9</f>
        <v>0</v>
      </c>
      <c r="G690" s="9">
        <f>TSA!AG9</f>
        <v>0</v>
      </c>
    </row>
    <row r="691" spans="3:7" x14ac:dyDescent="0.25">
      <c r="C691" s="4">
        <f>'Market Cap % GDP'!AG10</f>
        <v>13.9</v>
      </c>
      <c r="D691">
        <f>'Turnover % GDP'!AG10</f>
        <v>0.8</v>
      </c>
      <c r="E691">
        <f>'Listed Co.s'!AG10</f>
        <v>58</v>
      </c>
      <c r="F691">
        <f>AS!AG10</f>
        <v>0</v>
      </c>
      <c r="G691" s="9">
        <f>TSA!AG10</f>
        <v>0</v>
      </c>
    </row>
    <row r="692" spans="3:7" x14ac:dyDescent="0.25">
      <c r="C692" s="4">
        <f>'Market Cap % GDP'!AG11</f>
        <v>14.4</v>
      </c>
      <c r="D692">
        <f>'Turnover % GDP'!AG11</f>
        <v>0.6</v>
      </c>
      <c r="E692">
        <f>'Listed Co.s'!AG11</f>
        <v>58</v>
      </c>
      <c r="F692">
        <f>AS!AG11</f>
        <v>0</v>
      </c>
      <c r="G692" s="9">
        <f>TSA!AG11</f>
        <v>0</v>
      </c>
    </row>
    <row r="693" spans="3:7" x14ac:dyDescent="0.25">
      <c r="C693" s="4">
        <f>'Market Cap % GDP'!AG12</f>
        <v>10.9</v>
      </c>
      <c r="D693">
        <f>'Turnover % GDP'!AG12</f>
        <v>0.6</v>
      </c>
      <c r="E693">
        <f>'Listed Co.s'!AG12</f>
        <v>57</v>
      </c>
      <c r="F693">
        <f>AS!AG12</f>
        <v>0</v>
      </c>
      <c r="G693" s="9">
        <f>TSA!AG12</f>
        <v>0</v>
      </c>
    </row>
    <row r="694" spans="3:7" x14ac:dyDescent="0.25">
      <c r="C694" s="4">
        <f>'Market Cap % GDP'!AG13</f>
        <v>10.1</v>
      </c>
      <c r="D694">
        <f>'Turnover % GDP'!AG13</f>
        <v>0.4</v>
      </c>
      <c r="E694">
        <f>'Listed Co.s'!AG13</f>
        <v>57</v>
      </c>
      <c r="F694">
        <f>AS!AG13</f>
        <v>0</v>
      </c>
      <c r="G694" s="9">
        <f>TSA!AG13</f>
        <v>0</v>
      </c>
    </row>
    <row r="695" spans="3:7" x14ac:dyDescent="0.25">
      <c r="C695" s="4">
        <f>'Market Cap % GDP'!AG14</f>
        <v>8.1</v>
      </c>
      <c r="D695">
        <f>'Turnover % GDP'!AG14</f>
        <v>0.3</v>
      </c>
      <c r="E695">
        <f>'Listed Co.s'!AG14</f>
        <v>57</v>
      </c>
      <c r="F695">
        <f>AS!AG14</f>
        <v>0</v>
      </c>
      <c r="G695" s="9">
        <f>TSA!AG14</f>
        <v>0</v>
      </c>
    </row>
    <row r="696" spans="3:7" x14ac:dyDescent="0.25">
      <c r="C696" s="4">
        <f>'Market Cap % GDP'!AG15</f>
        <v>10.8</v>
      </c>
      <c r="D696">
        <f>'Turnover % GDP'!AG15</f>
        <v>0.3</v>
      </c>
      <c r="E696">
        <f>'Listed Co.s'!AG15</f>
        <v>57</v>
      </c>
      <c r="F696">
        <f>AS!AG15</f>
        <v>0</v>
      </c>
      <c r="G696" s="9">
        <f>TSA!AG15</f>
        <v>0</v>
      </c>
    </row>
    <row r="697" spans="3:7" x14ac:dyDescent="0.25">
      <c r="C697" s="4">
        <f>'Market Cap % GDP'!AG16</f>
        <v>28</v>
      </c>
      <c r="D697">
        <f>'Turnover % GDP'!AG16</f>
        <v>1.4</v>
      </c>
      <c r="E697">
        <f>'Listed Co.s'!AG16</f>
        <v>51</v>
      </c>
      <c r="F697">
        <f>AS!AG16</f>
        <v>0</v>
      </c>
      <c r="G697" s="9">
        <f>TSA!AG16</f>
        <v>0</v>
      </c>
    </row>
    <row r="698" spans="3:7" x14ac:dyDescent="0.25">
      <c r="C698" s="4">
        <f>'Market Cap % GDP'!AG17</f>
        <v>24.2</v>
      </c>
      <c r="D698">
        <f>'Turnover % GDP'!AG17</f>
        <v>2.1</v>
      </c>
      <c r="E698">
        <f>'Listed Co.s'!AG17</f>
        <v>47</v>
      </c>
      <c r="F698">
        <f>AS!AG17</f>
        <v>0</v>
      </c>
      <c r="G698" s="9">
        <f>TSA!AG17</f>
        <v>0</v>
      </c>
    </row>
    <row r="699" spans="3:7" x14ac:dyDescent="0.25">
      <c r="C699" s="4">
        <f>'Market Cap % GDP'!AG18</f>
        <v>34.1</v>
      </c>
      <c r="D699">
        <f>'Turnover % GDP'!AG18</f>
        <v>2.7</v>
      </c>
      <c r="E699">
        <f>'Listed Co.s'!AG18</f>
        <v>47</v>
      </c>
      <c r="F699">
        <f>AS!AG18</f>
        <v>0</v>
      </c>
      <c r="G699" s="9">
        <f>TSA!AG18</f>
        <v>0</v>
      </c>
    </row>
    <row r="700" spans="3:7" x14ac:dyDescent="0.25">
      <c r="C700" s="4">
        <f>'Market Cap % GDP'!AG19</f>
        <v>50.6</v>
      </c>
      <c r="D700">
        <f>'Turnover % GDP'!AG19</f>
        <v>5.8</v>
      </c>
      <c r="E700">
        <f>'Listed Co.s'!AG19</f>
        <v>51</v>
      </c>
      <c r="F700">
        <f>AS!AG19</f>
        <v>0</v>
      </c>
      <c r="G700" s="9">
        <f>TSA!AG19</f>
        <v>0</v>
      </c>
    </row>
    <row r="701" spans="3:7" x14ac:dyDescent="0.25">
      <c r="C701" s="4">
        <f>'Market Cap % GDP'!AG20</f>
        <v>49.1</v>
      </c>
      <c r="D701">
        <f>'Turnover % GDP'!AG20</f>
        <v>4.8</v>
      </c>
      <c r="E701">
        <f>'Listed Co.s'!AG20</f>
        <v>51</v>
      </c>
      <c r="F701">
        <f>AS!AG20</f>
        <v>1</v>
      </c>
      <c r="G701" s="9">
        <f>TSA!AG20</f>
        <v>1</v>
      </c>
    </row>
    <row r="702" spans="3:7" x14ac:dyDescent="0.25">
      <c r="C702" s="4">
        <f>'Market Cap % GDP'!AG21</f>
        <v>35.799999999999997</v>
      </c>
      <c r="D702">
        <f>'Turnover % GDP'!AG21</f>
        <v>4.7</v>
      </c>
      <c r="E702">
        <f>'Listed Co.s'!AG21</f>
        <v>53</v>
      </c>
      <c r="F702">
        <f>AS!AG21</f>
        <v>1</v>
      </c>
      <c r="G702" s="9">
        <f>TSA!AG21</f>
        <v>2</v>
      </c>
    </row>
    <row r="703" spans="3:7" x14ac:dyDescent="0.25">
      <c r="C703" s="4">
        <f>'Market Cap % GDP'!AG22</f>
        <v>35.200000000000003</v>
      </c>
      <c r="D703">
        <f>'Turnover % GDP'!AG22</f>
        <v>1.6</v>
      </c>
      <c r="E703">
        <f>'Listed Co.s'!AG22</f>
        <v>55</v>
      </c>
      <c r="F703">
        <f>AS!AG22</f>
        <v>1</v>
      </c>
      <c r="G703" s="9">
        <f>TSA!AG22</f>
        <v>3</v>
      </c>
    </row>
    <row r="704" spans="3:7" x14ac:dyDescent="0.25">
      <c r="C704" s="4">
        <f>'Market Cap % GDP'!AG23</f>
        <v>44.9</v>
      </c>
      <c r="D704">
        <f>'Turnover % GDP'!AG23</f>
        <v>3.4</v>
      </c>
      <c r="E704">
        <f>'Listed Co.s'!AG23</f>
        <v>55</v>
      </c>
      <c r="F704">
        <f>AS!AG23</f>
        <v>1</v>
      </c>
      <c r="G704" s="9">
        <f>TSA!AG23</f>
        <v>4</v>
      </c>
    </row>
    <row r="705" spans="3:7" x14ac:dyDescent="0.25">
      <c r="C705" s="4">
        <f>'Market Cap % GDP'!AG24</f>
        <v>30.3</v>
      </c>
      <c r="D705">
        <f>'Turnover % GDP'!AG24</f>
        <v>2.6</v>
      </c>
      <c r="E705">
        <f>'Listed Co.s'!AG24</f>
        <v>58</v>
      </c>
      <c r="F705">
        <f>AS!AG24</f>
        <v>1</v>
      </c>
      <c r="G705" s="9">
        <f>TSA!AG24</f>
        <v>5</v>
      </c>
    </row>
    <row r="706" spans="3:7" x14ac:dyDescent="0.25">
      <c r="C706" s="4">
        <f>'Market Cap % GDP'!AH3</f>
        <v>53.2</v>
      </c>
      <c r="D706">
        <f>'Turnover % GDP'!AH3</f>
        <v>30.5</v>
      </c>
      <c r="E706">
        <f>'Listed Co.s'!AH3</f>
        <v>6599</v>
      </c>
      <c r="F706">
        <f>AS!AH3</f>
        <v>0</v>
      </c>
      <c r="G706" s="9">
        <f>TSA!AH3</f>
        <v>0</v>
      </c>
    </row>
    <row r="707" spans="3:7" x14ac:dyDescent="0.25">
      <c r="C707" s="4">
        <f>'Market Cap % GDP'!AH4</f>
        <v>69</v>
      </c>
      <c r="D707">
        <f>'Turnover % GDP'!AH4</f>
        <v>36.799999999999997</v>
      </c>
      <c r="E707">
        <f>'Listed Co.s'!AH4</f>
        <v>6742</v>
      </c>
      <c r="F707">
        <f>AS!AH4</f>
        <v>0</v>
      </c>
      <c r="G707" s="9">
        <f>TSA!AH4</f>
        <v>0</v>
      </c>
    </row>
    <row r="708" spans="3:7" x14ac:dyDescent="0.25">
      <c r="C708" s="4">
        <f>'Market Cap % GDP'!AH5</f>
        <v>71.7</v>
      </c>
      <c r="D708">
        <f>'Turnover % GDP'!AH5</f>
        <v>33.200000000000003</v>
      </c>
      <c r="E708">
        <f>'Listed Co.s'!AH5</f>
        <v>6699</v>
      </c>
      <c r="F708">
        <f>AS!AH5</f>
        <v>0</v>
      </c>
      <c r="G708" s="9">
        <f>TSA!AH5</f>
        <v>0</v>
      </c>
    </row>
    <row r="709" spans="3:7" x14ac:dyDescent="0.25">
      <c r="C709" s="4">
        <f>'Market Cap % GDP'!AH6</f>
        <v>117.4</v>
      </c>
      <c r="D709">
        <f>'Turnover % GDP'!AH6</f>
        <v>51</v>
      </c>
      <c r="E709">
        <f>'Listed Co.s'!AH6</f>
        <v>7246</v>
      </c>
      <c r="F709">
        <f>AS!AH6</f>
        <v>0</v>
      </c>
      <c r="G709" s="9">
        <f>TSA!AH6</f>
        <v>0</v>
      </c>
    </row>
    <row r="710" spans="3:7" x14ac:dyDescent="0.25">
      <c r="C710" s="4">
        <f>'Market Cap % GDP'!AH7</f>
        <v>114.1</v>
      </c>
      <c r="D710">
        <f>'Turnover % GDP'!AH7</f>
        <v>51</v>
      </c>
      <c r="E710">
        <f>'Listed Co.s'!AH7</f>
        <v>7692</v>
      </c>
      <c r="F710">
        <f>AS!AH7</f>
        <v>0</v>
      </c>
      <c r="G710" s="9">
        <f>TSA!AH7</f>
        <v>0</v>
      </c>
    </row>
    <row r="711" spans="3:7" x14ac:dyDescent="0.25">
      <c r="C711" s="4">
        <f>'Market Cap % GDP'!AH8</f>
        <v>121.7</v>
      </c>
      <c r="D711">
        <f>'Turnover % GDP'!AH8</f>
        <v>69.599999999999994</v>
      </c>
      <c r="E711">
        <f>'Listed Co.s'!AH8</f>
        <v>7671</v>
      </c>
      <c r="F711">
        <f>AS!AH8</f>
        <v>0</v>
      </c>
      <c r="G711" s="9">
        <f>TSA!AH8</f>
        <v>0</v>
      </c>
    </row>
    <row r="712" spans="3:7" x14ac:dyDescent="0.25">
      <c r="C712" s="4">
        <f>'Market Cap % GDP'!AH9</f>
        <v>142.69999999999999</v>
      </c>
      <c r="D712">
        <f>'Turnover % GDP'!AH9</f>
        <v>91.9</v>
      </c>
      <c r="E712">
        <f>'Listed Co.s'!AH9</f>
        <v>8479</v>
      </c>
      <c r="F712">
        <f>AS!AH9</f>
        <v>0</v>
      </c>
      <c r="G712" s="9">
        <f>TSA!AH9</f>
        <v>0</v>
      </c>
    </row>
    <row r="713" spans="3:7" x14ac:dyDescent="0.25">
      <c r="C713" s="4">
        <f>'Market Cap % GDP'!AH10</f>
        <v>145.9</v>
      </c>
      <c r="D713">
        <f>'Turnover % GDP'!AH10</f>
        <v>123.7</v>
      </c>
      <c r="E713">
        <f>'Listed Co.s'!AH10</f>
        <v>8851</v>
      </c>
      <c r="F713">
        <f>AS!AH10</f>
        <v>0</v>
      </c>
      <c r="G713" s="9">
        <f>TSA!AH10</f>
        <v>0</v>
      </c>
    </row>
    <row r="714" spans="3:7" x14ac:dyDescent="0.25">
      <c r="C714" s="4">
        <f>'Market Cap % GDP'!AH11</f>
        <v>153.9</v>
      </c>
      <c r="D714">
        <f>'Turnover % GDP'!AH11</f>
        <v>150.4</v>
      </c>
      <c r="E714">
        <f>'Listed Co.s'!AH11</f>
        <v>8450</v>
      </c>
      <c r="F714">
        <f>AS!AH11</f>
        <v>0</v>
      </c>
      <c r="G714" s="9">
        <f>TSA!AH11</f>
        <v>0</v>
      </c>
    </row>
    <row r="715" spans="3:7" x14ac:dyDescent="0.25">
      <c r="C715" s="4">
        <f>'Market Cap % GDP'!AH12</f>
        <v>178.9</v>
      </c>
      <c r="D715">
        <f>'Turnover % GDP'!AH12</f>
        <v>199.7</v>
      </c>
      <c r="E715">
        <f>'Listed Co.s'!AH12</f>
        <v>7651</v>
      </c>
      <c r="F715">
        <f>AS!AH12</f>
        <v>0</v>
      </c>
      <c r="G715" s="9">
        <f>TSA!AH12</f>
        <v>0</v>
      </c>
    </row>
    <row r="716" spans="3:7" x14ac:dyDescent="0.25">
      <c r="C716" s="4">
        <f>'Market Cap % GDP'!AH13</f>
        <v>152.6</v>
      </c>
      <c r="D716">
        <f>'Turnover % GDP'!AH13</f>
        <v>321.89999999999998</v>
      </c>
      <c r="E716">
        <f>'Listed Co.s'!AH13</f>
        <v>7524</v>
      </c>
      <c r="F716">
        <f>AS!AH13</f>
        <v>0</v>
      </c>
      <c r="G716" s="9">
        <f>TSA!AH13</f>
        <v>0</v>
      </c>
    </row>
    <row r="717" spans="3:7" x14ac:dyDescent="0.25">
      <c r="C717" s="4">
        <f>'Market Cap % GDP'!AH14</f>
        <v>135.4</v>
      </c>
      <c r="D717">
        <f>'Turnover % GDP'!AH14</f>
        <v>283.8</v>
      </c>
      <c r="E717">
        <f>'Listed Co.s'!AH14</f>
        <v>6355</v>
      </c>
      <c r="F717">
        <f>AS!AH14</f>
        <v>0</v>
      </c>
      <c r="G717" s="9">
        <f>TSA!AH14</f>
        <v>0</v>
      </c>
    </row>
    <row r="718" spans="3:7" x14ac:dyDescent="0.25">
      <c r="C718" s="4">
        <f>'Market Cap % GDP'!AH15</f>
        <v>104.8</v>
      </c>
      <c r="D718">
        <f>'Turnover % GDP'!AH15</f>
        <v>239.6</v>
      </c>
      <c r="E718">
        <f>'Listed Co.s'!AH15</f>
        <v>5685</v>
      </c>
      <c r="F718">
        <f>AS!AH15</f>
        <v>0</v>
      </c>
      <c r="G718" s="9">
        <f>TSA!AH15</f>
        <v>0</v>
      </c>
    </row>
    <row r="719" spans="3:7" x14ac:dyDescent="0.25">
      <c r="C719" s="4">
        <f>'Market Cap % GDP'!AH16</f>
        <v>128.6</v>
      </c>
      <c r="D719">
        <f>'Turnover % GDP'!AH16</f>
        <v>140.19999999999999</v>
      </c>
      <c r="E719">
        <f>'Listed Co.s'!AH16</f>
        <v>5295</v>
      </c>
      <c r="F719">
        <f>AS!AH16</f>
        <v>1</v>
      </c>
      <c r="G719" s="9">
        <f>TSA!AH16</f>
        <v>1</v>
      </c>
    </row>
    <row r="720" spans="3:7" x14ac:dyDescent="0.25">
      <c r="C720" s="4">
        <f>'Market Cap % GDP'!AH17</f>
        <v>138.4</v>
      </c>
      <c r="D720">
        <f>'Turnover % GDP'!AH17</f>
        <v>164.1</v>
      </c>
      <c r="E720">
        <f>'Listed Co.s'!AH17</f>
        <v>5231</v>
      </c>
      <c r="F720">
        <f>AS!AH17</f>
        <v>1</v>
      </c>
      <c r="G720" s="9">
        <f>TSA!AH17</f>
        <v>2</v>
      </c>
    </row>
    <row r="721" spans="3:7" x14ac:dyDescent="0.25">
      <c r="C721" s="4">
        <f>'Market Cap % GDP'!AH18</f>
        <v>135.1</v>
      </c>
      <c r="D721">
        <f>'Turnover % GDP'!AH18</f>
        <v>171.2</v>
      </c>
      <c r="E721">
        <f>'Listed Co.s'!AH18</f>
        <v>5143</v>
      </c>
      <c r="F721">
        <f>AS!AH18</f>
        <v>1</v>
      </c>
      <c r="G721" s="9">
        <f>TSA!AH18</f>
        <v>3</v>
      </c>
    </row>
    <row r="722" spans="3:7" x14ac:dyDescent="0.25">
      <c r="C722" s="4">
        <f>'Market Cap % GDP'!AH19</f>
        <v>145.9</v>
      </c>
      <c r="D722">
        <f>'Turnover % GDP'!AH19</f>
        <v>249.9</v>
      </c>
      <c r="E722">
        <f>'Listed Co.s'!AH19</f>
        <v>5133</v>
      </c>
      <c r="F722">
        <f>AS!AH19</f>
        <v>1</v>
      </c>
      <c r="G722" s="9">
        <f>TSA!AH19</f>
        <v>4</v>
      </c>
    </row>
    <row r="723" spans="3:7" x14ac:dyDescent="0.25">
      <c r="C723" s="4">
        <f>'Market Cap % GDP'!AH20</f>
        <v>142.9</v>
      </c>
      <c r="D723">
        <f>'Turnover % GDP'!AH20</f>
        <v>305.2</v>
      </c>
      <c r="E723">
        <f>'Listed Co.s'!AH20</f>
        <v>5130</v>
      </c>
      <c r="F723">
        <f>AS!AH20</f>
        <v>1</v>
      </c>
      <c r="G723" s="9">
        <f>TSA!AH20</f>
        <v>5</v>
      </c>
    </row>
    <row r="724" spans="3:7" x14ac:dyDescent="0.25">
      <c r="C724" s="4">
        <f>'Market Cap % GDP'!AH21</f>
        <v>82.5</v>
      </c>
      <c r="D724">
        <f>'Turnover % GDP'!AH21</f>
        <v>450.2</v>
      </c>
      <c r="E724">
        <f>'Listed Co.s'!AH21</f>
        <v>5603</v>
      </c>
      <c r="F724">
        <f>AS!AH21</f>
        <v>1</v>
      </c>
      <c r="G724" s="9">
        <f>TSA!AH21</f>
        <v>6</v>
      </c>
    </row>
    <row r="725" spans="3:7" x14ac:dyDescent="0.25">
      <c r="C725" s="4">
        <f>'Market Cap % GDP'!AH22</f>
        <v>108.5</v>
      </c>
      <c r="D725">
        <f>'Turnover % GDP'!AH22</f>
        <v>336.3</v>
      </c>
      <c r="E725">
        <f>'Listed Co.s'!AH22</f>
        <v>4401</v>
      </c>
      <c r="F725">
        <f>AS!AH22</f>
        <v>1</v>
      </c>
      <c r="G725" s="9">
        <f>TSA!AH22</f>
        <v>7</v>
      </c>
    </row>
    <row r="726" spans="3:7" x14ac:dyDescent="0.25">
      <c r="C726" s="4">
        <f>'Market Cap % GDP'!AH23</f>
        <v>118.9</v>
      </c>
      <c r="D726">
        <f>'Turnover % GDP'!AH23</f>
        <v>211.2</v>
      </c>
      <c r="E726">
        <f>'Listed Co.s'!AH23</f>
        <v>4279</v>
      </c>
      <c r="F726">
        <f>AS!AH23</f>
        <v>1</v>
      </c>
      <c r="G726" s="9">
        <f>TSA!AH23</f>
        <v>8</v>
      </c>
    </row>
    <row r="727" spans="3:7" x14ac:dyDescent="0.25">
      <c r="C727" s="4">
        <f>'Market Cap % GDP'!AH24</f>
        <v>104.3</v>
      </c>
      <c r="D727">
        <f>'Turnover % GDP'!AH24</f>
        <v>205.1</v>
      </c>
      <c r="E727">
        <f>'Listed Co.s'!AH24</f>
        <v>4171</v>
      </c>
      <c r="F727">
        <f>AS!AH24</f>
        <v>1</v>
      </c>
      <c r="G727" s="9">
        <f>TSA!AH24</f>
        <v>9</v>
      </c>
    </row>
    <row r="728" spans="3:7" x14ac:dyDescent="0.25">
      <c r="C728" s="4">
        <f>'Market Cap % GDP'!AI3</f>
        <v>4.8</v>
      </c>
      <c r="D728">
        <f>'Turnover % GDP'!AI3</f>
        <v>0</v>
      </c>
      <c r="E728">
        <f>'Listed Co.s'!AI3</f>
        <v>131</v>
      </c>
      <c r="F728">
        <f>AS!AI3</f>
        <v>0</v>
      </c>
      <c r="G728" s="9">
        <f>TSA!AI3</f>
        <v>0</v>
      </c>
    </row>
    <row r="729" spans="3:7" x14ac:dyDescent="0.25">
      <c r="C729" s="4">
        <f>'Market Cap % GDP'!AI4</f>
        <v>6.9</v>
      </c>
      <c r="D729">
        <f>'Turnover % GDP'!AI4</f>
        <v>0</v>
      </c>
      <c r="E729">
        <f>'Listed Co.s'!AI4</f>
        <v>142</v>
      </c>
      <c r="F729">
        <f>AS!AI4</f>
        <v>0</v>
      </c>
      <c r="G729" s="9">
        <f>TSA!AI4</f>
        <v>0</v>
      </c>
    </row>
    <row r="730" spans="3:7" x14ac:dyDescent="0.25">
      <c r="C730" s="4">
        <f>'Market Cap % GDP'!AI5</f>
        <v>3.7</v>
      </c>
      <c r="D730">
        <f>'Turnover % GDP'!AI5</f>
        <v>0</v>
      </c>
      <c r="E730">
        <f>'Listed Co.s'!AI5</f>
        <v>153</v>
      </c>
      <c r="F730">
        <f>AS!AI5</f>
        <v>0</v>
      </c>
      <c r="G730" s="9">
        <f>TSA!AI5</f>
        <v>0</v>
      </c>
    </row>
    <row r="731" spans="3:7" x14ac:dyDescent="0.25">
      <c r="C731" s="4">
        <f>'Market Cap % GDP'!AI6</f>
        <v>4.8</v>
      </c>
      <c r="D731">
        <f>'Turnover % GDP'!AI6</f>
        <v>0</v>
      </c>
      <c r="E731">
        <f>'Listed Co.s'!AI6</f>
        <v>174</v>
      </c>
      <c r="F731">
        <f>AS!AI6</f>
        <v>0</v>
      </c>
      <c r="G731" s="9">
        <f>TSA!AI6</f>
        <v>0</v>
      </c>
    </row>
    <row r="732" spans="3:7" x14ac:dyDescent="0.25">
      <c r="C732" s="4">
        <f>'Market Cap % GDP'!AI7</f>
        <v>11.5</v>
      </c>
      <c r="D732">
        <f>'Turnover % GDP'!AI7</f>
        <v>0.1</v>
      </c>
      <c r="E732">
        <f>'Listed Co.s'!AI7</f>
        <v>177</v>
      </c>
      <c r="F732">
        <f>AS!AI7</f>
        <v>0</v>
      </c>
      <c r="G732" s="9">
        <f>TSA!AI7</f>
        <v>0</v>
      </c>
    </row>
    <row r="733" spans="3:7" x14ac:dyDescent="0.25">
      <c r="C733" s="4">
        <f>'Market Cap % GDP'!AI8</f>
        <v>7.2</v>
      </c>
      <c r="D733">
        <f>'Turnover % GDP'!AI8</f>
        <v>0</v>
      </c>
      <c r="E733">
        <f>'Listed Co.s'!AI8</f>
        <v>181</v>
      </c>
      <c r="F733">
        <f>AS!AI8</f>
        <v>0</v>
      </c>
      <c r="G733" s="9">
        <f>TSA!AI8</f>
        <v>0</v>
      </c>
    </row>
    <row r="734" spans="3:7" x14ac:dyDescent="0.25">
      <c r="C734" s="4">
        <f>'Market Cap % GDP'!AI9</f>
        <v>10.1</v>
      </c>
      <c r="D734">
        <f>'Turnover % GDP'!AI9</f>
        <v>0.2</v>
      </c>
      <c r="E734">
        <f>'Listed Co.s'!AI9</f>
        <v>183</v>
      </c>
      <c r="F734">
        <f>AS!AI9</f>
        <v>0</v>
      </c>
      <c r="G734" s="9">
        <f>TSA!AI9</f>
        <v>0</v>
      </c>
    </row>
    <row r="735" spans="3:7" x14ac:dyDescent="0.25">
      <c r="C735" s="4">
        <f>'Market Cap % GDP'!AI10</f>
        <v>10.1</v>
      </c>
      <c r="D735">
        <f>'Turnover % GDP'!AI10</f>
        <v>0.4</v>
      </c>
      <c r="E735">
        <f>'Listed Co.s'!AI10</f>
        <v>182</v>
      </c>
      <c r="F735">
        <f>AS!AI10</f>
        <v>0</v>
      </c>
      <c r="G735" s="9">
        <f>TSA!AI10</f>
        <v>0</v>
      </c>
    </row>
    <row r="736" spans="3:7" x14ac:dyDescent="0.25">
      <c r="C736" s="4">
        <f>'Market Cap % GDP'!AI11</f>
        <v>9</v>
      </c>
      <c r="D736">
        <f>'Turnover % GDP'!AI11</f>
        <v>0.5</v>
      </c>
      <c r="E736">
        <f>'Listed Co.s'!AI11</f>
        <v>186</v>
      </c>
      <c r="F736">
        <f>AS!AI11</f>
        <v>0</v>
      </c>
      <c r="G736" s="9">
        <f>TSA!AI11</f>
        <v>0</v>
      </c>
    </row>
    <row r="737" spans="3:7" x14ac:dyDescent="0.25">
      <c r="C737" s="4">
        <f>'Market Cap % GDP'!AI12</f>
        <v>8.5</v>
      </c>
      <c r="D737">
        <f>'Turnover % GDP'!AI12</f>
        <v>0.4</v>
      </c>
      <c r="E737">
        <f>'Listed Co.s'!AI12</f>
        <v>194</v>
      </c>
      <c r="F737">
        <f>AS!AI12</f>
        <v>0</v>
      </c>
      <c r="G737" s="9">
        <f>TSA!AI12</f>
        <v>0</v>
      </c>
    </row>
    <row r="738" spans="3:7" x14ac:dyDescent="0.25">
      <c r="C738" s="4">
        <f>'Market Cap % GDP'!AI13</f>
        <v>9.1999999999999993</v>
      </c>
      <c r="D738">
        <f>'Turnover % GDP'!AI13</f>
        <v>0.6</v>
      </c>
      <c r="E738">
        <f>'Listed Co.s'!AI13</f>
        <v>195</v>
      </c>
      <c r="F738">
        <f>AS!AI13</f>
        <v>1</v>
      </c>
      <c r="G738" s="9">
        <f>TSA!AI13</f>
        <v>1</v>
      </c>
    </row>
    <row r="739" spans="3:7" x14ac:dyDescent="0.25">
      <c r="C739" s="4">
        <f>'Market Cap % GDP'!AI14</f>
        <v>11.3</v>
      </c>
      <c r="D739">
        <f>'Turnover % GDP'!AI14</f>
        <v>1</v>
      </c>
      <c r="E739">
        <f>'Listed Co.s'!AI14</f>
        <v>194</v>
      </c>
      <c r="F739">
        <f>AS!AI14</f>
        <v>1</v>
      </c>
      <c r="G739" s="9">
        <f>TSA!AI14</f>
        <v>2</v>
      </c>
    </row>
    <row r="740" spans="3:7" x14ac:dyDescent="0.25">
      <c r="C740" s="4">
        <f>'Market Cap % GDP'!AI15</f>
        <v>9.6999999999999993</v>
      </c>
      <c r="D740">
        <f>'Turnover % GDP'!AI15</f>
        <v>0.8</v>
      </c>
      <c r="E740">
        <f>'Listed Co.s'!AI15</f>
        <v>195</v>
      </c>
      <c r="F740">
        <f>AS!AI15</f>
        <v>1</v>
      </c>
      <c r="G740" s="9">
        <f>TSA!AI15</f>
        <v>3</v>
      </c>
    </row>
    <row r="741" spans="3:7" x14ac:dyDescent="0.25">
      <c r="C741" s="4">
        <f>'Market Cap % GDP'!AI16</f>
        <v>14</v>
      </c>
      <c r="D741">
        <f>'Turnover % GDP'!AI16</f>
        <v>1.3</v>
      </c>
      <c r="E741">
        <f>'Listed Co.s'!AI16</f>
        <v>200</v>
      </c>
      <c r="F741">
        <f>AS!AI16</f>
        <v>1</v>
      </c>
      <c r="G741" s="9">
        <f>TSA!AI16</f>
        <v>4</v>
      </c>
    </row>
    <row r="742" spans="3:7" x14ac:dyDescent="0.25">
      <c r="C742" s="4">
        <f>'Market Cap % GDP'!AI17</f>
        <v>16.5</v>
      </c>
      <c r="D742">
        <f>'Turnover % GDP'!AI17</f>
        <v>1.9</v>
      </c>
      <c r="E742">
        <f>'Listed Co.s'!AI17</f>
        <v>207</v>
      </c>
      <c r="F742">
        <f>AS!AI17</f>
        <v>1</v>
      </c>
      <c r="G742" s="9">
        <f>TSA!AI17</f>
        <v>5</v>
      </c>
    </row>
    <row r="743" spans="3:7" x14ac:dyDescent="0.25">
      <c r="C743" s="4">
        <f>'Market Cap % GDP'!AI18</f>
        <v>17.2</v>
      </c>
      <c r="D743">
        <f>'Turnover % GDP'!AI18</f>
        <v>1.7</v>
      </c>
      <c r="E743">
        <f>'Listed Co.s'!AI18</f>
        <v>214</v>
      </c>
      <c r="F743">
        <f>AS!AI18</f>
        <v>1</v>
      </c>
      <c r="G743" s="9">
        <f>TSA!AI18</f>
        <v>6</v>
      </c>
    </row>
    <row r="744" spans="3:7" x14ac:dyDescent="0.25">
      <c r="C744" s="4">
        <f>'Market Cap % GDP'!AI19</f>
        <v>22.6</v>
      </c>
      <c r="D744">
        <f>'Turnover % GDP'!AI19</f>
        <v>2.4</v>
      </c>
      <c r="E744">
        <f>'Listed Co.s'!AI19</f>
        <v>202</v>
      </c>
      <c r="F744">
        <f>AS!AI19</f>
        <v>1</v>
      </c>
      <c r="G744" s="9">
        <f>TSA!AI19</f>
        <v>7</v>
      </c>
    </row>
    <row r="745" spans="3:7" x14ac:dyDescent="0.25">
      <c r="C745" s="4">
        <f>'Market Cap % GDP'!AI20</f>
        <v>52</v>
      </c>
      <c r="D745">
        <f>'Turnover % GDP'!AI20</f>
        <v>10.1</v>
      </c>
      <c r="E745">
        <f>'Listed Co.s'!AI20</f>
        <v>212</v>
      </c>
      <c r="F745">
        <f>AS!AI20</f>
        <v>1</v>
      </c>
      <c r="G745" s="9">
        <f>TSA!AI20</f>
        <v>8</v>
      </c>
    </row>
    <row r="746" spans="3:7" x14ac:dyDescent="0.25">
      <c r="C746" s="4">
        <f>'Market Cap % GDP'!AI21</f>
        <v>24</v>
      </c>
      <c r="D746">
        <f>'Turnover % GDP'!AI21</f>
        <v>9.6</v>
      </c>
      <c r="E746">
        <f>'Listed Co.s'!AI21</f>
        <v>213</v>
      </c>
      <c r="F746">
        <f>AS!AI21</f>
        <v>1</v>
      </c>
      <c r="G746" s="9">
        <f>TSA!AI21</f>
        <v>9</v>
      </c>
    </row>
    <row r="747" spans="3:7" x14ac:dyDescent="0.25">
      <c r="C747" s="4">
        <f>'Market Cap % GDP'!AI22</f>
        <v>19.8</v>
      </c>
      <c r="D747">
        <f>'Turnover % GDP'!AI22</f>
        <v>2.7</v>
      </c>
      <c r="E747">
        <f>'Listed Co.s'!AI22</f>
        <v>214</v>
      </c>
      <c r="F747">
        <f>AS!AI22</f>
        <v>1</v>
      </c>
      <c r="G747" s="9">
        <f>TSA!AI22</f>
        <v>10</v>
      </c>
    </row>
    <row r="748" spans="3:7" x14ac:dyDescent="0.25">
      <c r="C748" s="4">
        <f>'Market Cap % GDP'!AI23</f>
        <v>22.3</v>
      </c>
      <c r="D748">
        <f>'Turnover % GDP'!AI23</f>
        <v>2.2999999999999998</v>
      </c>
      <c r="E748">
        <f>'Listed Co.s'!AI23</f>
        <v>215</v>
      </c>
      <c r="F748">
        <f>AS!AI23</f>
        <v>1</v>
      </c>
      <c r="G748" s="9">
        <f>TSA!AI23</f>
        <v>11</v>
      </c>
    </row>
    <row r="749" spans="3:7" x14ac:dyDescent="0.25">
      <c r="C749" s="4">
        <f>'Market Cap % GDP'!AI24</f>
        <v>16.100000000000001</v>
      </c>
      <c r="D749">
        <f>'Turnover % GDP'!AI24</f>
        <v>1.7</v>
      </c>
      <c r="E749">
        <f>'Listed Co.s'!AI24</f>
        <v>196</v>
      </c>
      <c r="F749">
        <f>AS!AI24</f>
        <v>1</v>
      </c>
      <c r="G749" s="9">
        <f>TSA!AI24</f>
        <v>12</v>
      </c>
    </row>
    <row r="750" spans="3:7" x14ac:dyDescent="0.25">
      <c r="C750" s="4">
        <f>'Market Cap % GDP'!AJ3</f>
        <v>22.2</v>
      </c>
      <c r="D750">
        <f>'Turnover % GDP'!AJ3</f>
        <v>11.9</v>
      </c>
      <c r="E750">
        <f>'Listed Co.s'!AJ3</f>
        <v>112</v>
      </c>
      <c r="F750">
        <f>AS!AJ3</f>
        <v>0</v>
      </c>
      <c r="G750" s="9">
        <f>TSA!AJ3</f>
        <v>0</v>
      </c>
    </row>
    <row r="751" spans="3:7" x14ac:dyDescent="0.25">
      <c r="C751" s="4">
        <f>'Market Cap % GDP'!AJ4</f>
        <v>18.399999999999999</v>
      </c>
      <c r="D751">
        <f>'Turnover % GDP'!AJ4</f>
        <v>9.6999999999999993</v>
      </c>
      <c r="E751">
        <f>'Listed Co.s'!AJ4</f>
        <v>112</v>
      </c>
      <c r="F751">
        <f>AS!AJ4</f>
        <v>0</v>
      </c>
      <c r="G751" s="9">
        <f>TSA!AJ4</f>
        <v>0</v>
      </c>
    </row>
    <row r="752" spans="3:7" x14ac:dyDescent="0.25">
      <c r="C752" s="4">
        <f>'Market Cap % GDP'!AJ5</f>
        <v>13.9</v>
      </c>
      <c r="D752">
        <f>'Turnover % GDP'!AJ5</f>
        <v>7.9</v>
      </c>
      <c r="E752">
        <f>'Listed Co.s'!AJ5</f>
        <v>115</v>
      </c>
      <c r="F752">
        <f>AS!AJ5</f>
        <v>0</v>
      </c>
      <c r="G752" s="9">
        <f>TSA!AJ5</f>
        <v>0</v>
      </c>
    </row>
    <row r="753" spans="3:7" x14ac:dyDescent="0.25">
      <c r="C753" s="4">
        <f>'Market Cap % GDP'!AJ6</f>
        <v>23.2</v>
      </c>
      <c r="D753">
        <f>'Turnover % GDP'!AJ6</f>
        <v>7.4</v>
      </c>
      <c r="E753">
        <f>'Listed Co.s'!AJ6</f>
        <v>120</v>
      </c>
      <c r="F753">
        <f>AS!AJ6</f>
        <v>0</v>
      </c>
      <c r="G753" s="9">
        <f>TSA!AJ6</f>
        <v>0</v>
      </c>
    </row>
    <row r="754" spans="3:7" x14ac:dyDescent="0.25">
      <c r="C754" s="4">
        <f>'Market Cap % GDP'!AJ7</f>
        <v>29.3</v>
      </c>
      <c r="D754">
        <f>'Turnover % GDP'!AJ7</f>
        <v>7.1</v>
      </c>
      <c r="E754">
        <f>'Listed Co.s'!AJ7</f>
        <v>132</v>
      </c>
      <c r="F754">
        <f>AS!AJ7</f>
        <v>0</v>
      </c>
      <c r="G754" s="9">
        <f>TSA!AJ7</f>
        <v>0</v>
      </c>
    </row>
    <row r="755" spans="3:7" x14ac:dyDescent="0.25">
      <c r="C755" s="4">
        <f>'Market Cap % GDP'!AJ8</f>
        <v>29.9</v>
      </c>
      <c r="D755">
        <f>'Turnover % GDP'!AJ8</f>
        <v>16.399999999999999</v>
      </c>
      <c r="E755">
        <f>'Listed Co.s'!AJ8</f>
        <v>151</v>
      </c>
      <c r="F755">
        <f>AS!AJ8</f>
        <v>0</v>
      </c>
      <c r="G755" s="9">
        <f>TSA!AJ8</f>
        <v>0</v>
      </c>
    </row>
    <row r="756" spans="3:7" x14ac:dyDescent="0.25">
      <c r="C756" s="4">
        <f>'Market Cap % GDP'!AJ9</f>
        <v>35.9</v>
      </c>
      <c r="D756">
        <f>'Turnover % GDP'!AJ9</f>
        <v>22.4</v>
      </c>
      <c r="E756">
        <f>'Listed Co.s'!AJ9</f>
        <v>158</v>
      </c>
      <c r="F756">
        <f>AS!AJ9</f>
        <v>0</v>
      </c>
      <c r="G756" s="9">
        <f>TSA!AJ9</f>
        <v>0</v>
      </c>
    </row>
    <row r="757" spans="3:7" x14ac:dyDescent="0.25">
      <c r="C757" s="4">
        <f>'Market Cap % GDP'!AJ10</f>
        <v>42</v>
      </c>
      <c r="D757">
        <f>'Turnover % GDP'!AJ10</f>
        <v>29.3</v>
      </c>
      <c r="E757">
        <f>'Listed Co.s'!AJ10</f>
        <v>196</v>
      </c>
      <c r="F757">
        <f>AS!AJ10</f>
        <v>0</v>
      </c>
      <c r="G757" s="9">
        <f>TSA!AJ10</f>
        <v>0</v>
      </c>
    </row>
    <row r="758" spans="3:7" x14ac:dyDescent="0.25">
      <c r="C758" s="4">
        <f>'Market Cap % GDP'!AJ11</f>
        <v>31.1</v>
      </c>
      <c r="D758">
        <f>'Turnover % GDP'!AJ11</f>
        <v>28.2</v>
      </c>
      <c r="E758">
        <f>'Listed Co.s'!AJ11</f>
        <v>213</v>
      </c>
      <c r="F758">
        <f>AS!AJ11</f>
        <v>0</v>
      </c>
      <c r="G758" s="9">
        <f>TSA!AJ11</f>
        <v>0</v>
      </c>
    </row>
    <row r="759" spans="3:7" x14ac:dyDescent="0.25">
      <c r="C759" s="4">
        <f>'Market Cap % GDP'!AJ12</f>
        <v>40</v>
      </c>
      <c r="D759">
        <f>'Turnover % GDP'!AJ12</f>
        <v>34</v>
      </c>
      <c r="E759">
        <f>'Listed Co.s'!AJ12</f>
        <v>195</v>
      </c>
      <c r="F759">
        <f>AS!AJ12</f>
        <v>0</v>
      </c>
      <c r="G759" s="9">
        <f>TSA!AJ12</f>
        <v>0</v>
      </c>
    </row>
    <row r="760" spans="3:7" x14ac:dyDescent="0.25">
      <c r="C760" s="4">
        <f>'Market Cap % GDP'!AJ13</f>
        <v>38.6</v>
      </c>
      <c r="D760">
        <f>'Turnover % GDP'!AJ13</f>
        <v>35.700000000000003</v>
      </c>
      <c r="E760">
        <f>'Listed Co.s'!AJ13</f>
        <v>191</v>
      </c>
      <c r="F760">
        <f>AS!AJ13</f>
        <v>1</v>
      </c>
      <c r="G760" s="9">
        <f>TSA!AJ13</f>
        <v>1</v>
      </c>
    </row>
    <row r="761" spans="3:7" x14ac:dyDescent="0.25">
      <c r="C761" s="4">
        <f>'Market Cap % GDP'!AJ14</f>
        <v>40.4</v>
      </c>
      <c r="D761">
        <f>'Turnover % GDP'!AJ14</f>
        <v>30.6</v>
      </c>
      <c r="E761">
        <f>'Listed Co.s'!AJ14</f>
        <v>186</v>
      </c>
      <c r="F761">
        <f>AS!AJ14</f>
        <v>1</v>
      </c>
      <c r="G761" s="9">
        <f>TSA!AJ14</f>
        <v>2</v>
      </c>
    </row>
    <row r="762" spans="3:7" x14ac:dyDescent="0.25">
      <c r="C762" s="4">
        <f>'Market Cap % GDP'!AJ15</f>
        <v>35.1</v>
      </c>
      <c r="D762">
        <f>'Turnover % GDP'!AJ15</f>
        <v>25.5</v>
      </c>
      <c r="E762">
        <f>'Listed Co.s'!AJ15</f>
        <v>179</v>
      </c>
      <c r="F762">
        <f>AS!AJ15</f>
        <v>1</v>
      </c>
      <c r="G762" s="9">
        <f>TSA!AJ15</f>
        <v>3</v>
      </c>
    </row>
    <row r="763" spans="3:7" x14ac:dyDescent="0.25">
      <c r="C763" s="4">
        <f>'Market Cap % GDP'!AJ16</f>
        <v>42.1</v>
      </c>
      <c r="D763">
        <f>'Turnover % GDP'!AJ16</f>
        <v>31.1</v>
      </c>
      <c r="E763">
        <f>'Listed Co.s'!AJ16</f>
        <v>158</v>
      </c>
      <c r="F763">
        <f>AS!AJ16</f>
        <v>1</v>
      </c>
      <c r="G763" s="9">
        <f>TSA!AJ16</f>
        <v>4</v>
      </c>
    </row>
    <row r="764" spans="3:7" x14ac:dyDescent="0.25">
      <c r="C764" s="4">
        <f>'Market Cap % GDP'!AJ17</f>
        <v>54.4</v>
      </c>
      <c r="D764">
        <f>'Turnover % GDP'!AJ17</f>
        <v>52.1</v>
      </c>
      <c r="E764">
        <f>'Listed Co.s'!AJ17</f>
        <v>166</v>
      </c>
      <c r="F764">
        <f>AS!AJ17</f>
        <v>1</v>
      </c>
      <c r="G764" s="9">
        <f>TSA!AJ17</f>
        <v>5</v>
      </c>
    </row>
    <row r="765" spans="3:7" x14ac:dyDescent="0.25">
      <c r="C765" s="4">
        <f>'Market Cap % GDP'!AJ18</f>
        <v>62.8</v>
      </c>
      <c r="D765">
        <f>'Turnover % GDP'!AJ18</f>
        <v>64.099999999999994</v>
      </c>
      <c r="E765">
        <f>'Listed Co.s'!AJ18</f>
        <v>191</v>
      </c>
      <c r="F765">
        <f>AS!AJ18</f>
        <v>1</v>
      </c>
      <c r="G765" s="9">
        <f>TSA!AJ18</f>
        <v>6</v>
      </c>
    </row>
    <row r="766" spans="3:7" x14ac:dyDescent="0.25">
      <c r="C766" s="4">
        <f>'Market Cap % GDP'!AJ19</f>
        <v>82.7</v>
      </c>
      <c r="D766">
        <f>'Turnover % GDP'!AJ19</f>
        <v>103.2</v>
      </c>
      <c r="E766">
        <f>'Listed Co.s'!AJ19</f>
        <v>195</v>
      </c>
      <c r="F766">
        <f>AS!AJ19</f>
        <v>1</v>
      </c>
      <c r="G766" s="9">
        <f>TSA!AJ19</f>
        <v>7</v>
      </c>
    </row>
    <row r="767" spans="3:7" x14ac:dyDescent="0.25">
      <c r="C767" s="4">
        <f>'Market Cap % GDP'!AJ20</f>
        <v>90.8</v>
      </c>
      <c r="D767">
        <f>'Turnover % GDP'!AJ20</f>
        <v>119.9</v>
      </c>
      <c r="E767">
        <f>'Listed Co.s'!AJ20</f>
        <v>208</v>
      </c>
      <c r="F767">
        <f>AS!AJ20</f>
        <v>1</v>
      </c>
      <c r="G767" s="9">
        <f>TSA!AJ20</f>
        <v>8</v>
      </c>
    </row>
    <row r="768" spans="3:7" x14ac:dyDescent="0.25">
      <c r="C768" s="4">
        <f>'Market Cap % GDP'!AJ21</f>
        <v>27.7</v>
      </c>
      <c r="D768">
        <f>'Turnover % GDP'!AJ21</f>
        <v>81.099999999999994</v>
      </c>
      <c r="E768">
        <f>'Listed Co.s'!AJ21</f>
        <v>209</v>
      </c>
      <c r="F768">
        <f>AS!AJ21</f>
        <v>1</v>
      </c>
      <c r="G768" s="9">
        <f>TSA!AJ21</f>
        <v>9</v>
      </c>
    </row>
    <row r="769" spans="3:7" x14ac:dyDescent="0.25">
      <c r="C769" s="4">
        <f>'Market Cap % GDP'!AJ22</f>
        <v>60.6</v>
      </c>
      <c r="D769">
        <f>'Turnover % GDP'!AJ22</f>
        <v>66.099999999999994</v>
      </c>
      <c r="E769">
        <f>'Listed Co.s'!AJ22</f>
        <v>190</v>
      </c>
      <c r="F769">
        <f>AS!AJ22</f>
        <v>1</v>
      </c>
      <c r="G769" s="9">
        <f>TSA!AJ22</f>
        <v>10</v>
      </c>
    </row>
    <row r="770" spans="3:7" x14ac:dyDescent="0.25">
      <c r="C770" s="4">
        <f>'Market Cap % GDP'!AJ23</f>
        <v>60.1</v>
      </c>
      <c r="D770">
        <f>'Turnover % GDP'!AJ23</f>
        <v>52</v>
      </c>
      <c r="E770">
        <f>'Listed Co.s'!AJ23</f>
        <v>195</v>
      </c>
      <c r="F770">
        <f>AS!AJ23</f>
        <v>1</v>
      </c>
      <c r="G770" s="9">
        <f>TSA!AJ23</f>
        <v>11</v>
      </c>
    </row>
    <row r="771" spans="3:7" x14ac:dyDescent="0.25">
      <c r="C771" s="4">
        <f>'Market Cap % GDP'!AJ24</f>
        <v>45.1</v>
      </c>
      <c r="D771">
        <f>'Turnover % GDP'!AJ24</f>
        <v>42.9</v>
      </c>
      <c r="E771">
        <f>'Listed Co.s'!AJ24</f>
        <v>192</v>
      </c>
      <c r="F771">
        <f>AS!AJ24</f>
        <v>1</v>
      </c>
      <c r="G771" s="9">
        <f>TSA!AJ24</f>
        <v>12</v>
      </c>
    </row>
    <row r="772" spans="3:7" x14ac:dyDescent="0.25">
      <c r="C772" s="4">
        <f>'Market Cap % GDP'!AK3</f>
        <v>19.899999999999999</v>
      </c>
      <c r="D772">
        <f>'Turnover % GDP'!AK3</f>
        <v>4.3</v>
      </c>
      <c r="E772">
        <f>'Listed Co.s'!AK3</f>
        <v>171</v>
      </c>
      <c r="F772">
        <f>AS!AK3</f>
        <v>0</v>
      </c>
      <c r="G772" s="9">
        <f>TSA!AK3</f>
        <v>0</v>
      </c>
    </row>
    <row r="773" spans="3:7" x14ac:dyDescent="0.25">
      <c r="C773" s="4">
        <f>'Market Cap % GDP'!AK4</f>
        <v>34.200000000000003</v>
      </c>
      <c r="D773">
        <f>'Turnover % GDP'!AK4</f>
        <v>6.9</v>
      </c>
      <c r="E773">
        <f>'Listed Co.s'!AK4</f>
        <v>139</v>
      </c>
      <c r="F773">
        <f>AS!AK4</f>
        <v>0</v>
      </c>
      <c r="G773" s="9">
        <f>TSA!AK4</f>
        <v>0</v>
      </c>
    </row>
    <row r="774" spans="3:7" x14ac:dyDescent="0.25">
      <c r="C774" s="4">
        <f>'Market Cap % GDP'!AK5</f>
        <v>37.6</v>
      </c>
      <c r="D774">
        <f>'Turnover % GDP'!AK5</f>
        <v>7.8</v>
      </c>
      <c r="E774">
        <f>'Listed Co.s'!AK5</f>
        <v>123</v>
      </c>
      <c r="F774">
        <f>AS!AK5</f>
        <v>0</v>
      </c>
      <c r="G774" s="9">
        <f>TSA!AK5</f>
        <v>0</v>
      </c>
    </row>
    <row r="775" spans="3:7" x14ac:dyDescent="0.25">
      <c r="C775" s="4">
        <f>'Market Cap % GDP'!AK6</f>
        <v>55.9</v>
      </c>
      <c r="D775">
        <f>'Turnover % GDP'!AK6</f>
        <v>14.8</v>
      </c>
      <c r="E775">
        <f>'Listed Co.s'!AK6</f>
        <v>136</v>
      </c>
      <c r="F775">
        <f>AS!AK6</f>
        <v>1</v>
      </c>
      <c r="G775" s="9">
        <f>TSA!AK6</f>
        <v>1</v>
      </c>
    </row>
    <row r="776" spans="3:7" x14ac:dyDescent="0.25">
      <c r="C776" s="4">
        <f>'Market Cap % GDP'!AK7</f>
        <v>50.2</v>
      </c>
      <c r="D776">
        <f>'Turnover % GDP'!AK7</f>
        <v>13.2</v>
      </c>
      <c r="E776">
        <f>'Listed Co.s'!AK7</f>
        <v>173</v>
      </c>
      <c r="F776">
        <f>AS!AK7</f>
        <v>1</v>
      </c>
      <c r="G776" s="9">
        <f>TSA!AK7</f>
        <v>2</v>
      </c>
    </row>
    <row r="777" spans="3:7" x14ac:dyDescent="0.25">
      <c r="C777" s="4">
        <f>'Market Cap % GDP'!AK8</f>
        <v>50.9</v>
      </c>
      <c r="D777">
        <f>'Turnover % GDP'!AK8</f>
        <v>13.4</v>
      </c>
      <c r="E777">
        <f>'Listed Co.s'!AK8</f>
        <v>134</v>
      </c>
      <c r="F777">
        <f>AS!AK8</f>
        <v>1</v>
      </c>
      <c r="G777" s="9">
        <f>TSA!AK8</f>
        <v>3</v>
      </c>
    </row>
    <row r="778" spans="3:7" x14ac:dyDescent="0.25">
      <c r="C778" s="4">
        <f>'Market Cap % GDP'!AK9</f>
        <v>56.1</v>
      </c>
      <c r="D778">
        <f>'Turnover % GDP'!AK9</f>
        <v>12.9</v>
      </c>
      <c r="E778">
        <f>'Listed Co.s'!AK9</f>
        <v>126</v>
      </c>
      <c r="F778">
        <f>AS!AK9</f>
        <v>1</v>
      </c>
      <c r="G778" s="9">
        <f>TSA!AK9</f>
        <v>4</v>
      </c>
    </row>
    <row r="779" spans="3:7" x14ac:dyDescent="0.25">
      <c r="C779" s="4">
        <f>'Market Cap % GDP'!AK10</f>
        <v>47</v>
      </c>
      <c r="D779">
        <f>'Turnover % GDP'!AK10</f>
        <v>16.600000000000001</v>
      </c>
      <c r="E779">
        <f>'Listed Co.s'!AK10</f>
        <v>129</v>
      </c>
      <c r="F779">
        <f>AS!AK10</f>
        <v>1</v>
      </c>
      <c r="G779" s="9">
        <f>TSA!AK10</f>
        <v>5</v>
      </c>
    </row>
    <row r="780" spans="3:7" x14ac:dyDescent="0.25">
      <c r="C780" s="4">
        <f>'Market Cap % GDP'!AK11</f>
        <v>45.3</v>
      </c>
      <c r="D780">
        <f>'Turnover % GDP'!AK11</f>
        <v>18.7</v>
      </c>
      <c r="E780">
        <f>'Listed Co.s'!AK11</f>
        <v>136</v>
      </c>
      <c r="F780">
        <f>AS!AK11</f>
        <v>1</v>
      </c>
      <c r="G780" s="9">
        <f>TSA!AK11</f>
        <v>6</v>
      </c>
    </row>
    <row r="781" spans="3:7" x14ac:dyDescent="0.25">
      <c r="C781" s="4">
        <f>'Market Cap % GDP'!AK12</f>
        <v>48.7</v>
      </c>
      <c r="D781">
        <f>'Turnover % GDP'!AK12</f>
        <v>19.5</v>
      </c>
      <c r="E781">
        <f>'Listed Co.s'!AK12</f>
        <v>128</v>
      </c>
      <c r="F781">
        <f>AS!AK12</f>
        <v>1</v>
      </c>
      <c r="G781" s="9">
        <f>TSA!AK12</f>
        <v>7</v>
      </c>
    </row>
    <row r="782" spans="3:7" x14ac:dyDescent="0.25">
      <c r="C782" s="4">
        <f>'Market Cap % GDP'!AK13</f>
        <v>36.6</v>
      </c>
      <c r="D782">
        <f>'Turnover % GDP'!AK13</f>
        <v>20.9</v>
      </c>
      <c r="E782">
        <f>'Listed Co.s'!AK13</f>
        <v>142</v>
      </c>
      <c r="F782">
        <f>AS!AK13</f>
        <v>1</v>
      </c>
      <c r="G782" s="9">
        <f>TSA!AK13</f>
        <v>8</v>
      </c>
    </row>
    <row r="783" spans="3:7" x14ac:dyDescent="0.25">
      <c r="C783" s="4">
        <f>'Market Cap % GDP'!AK14</f>
        <v>33.6</v>
      </c>
      <c r="D783">
        <f>'Turnover % GDP'!AK14</f>
        <v>15.9</v>
      </c>
      <c r="E783">
        <f>'Listed Co.s'!AK14</f>
        <v>132</v>
      </c>
      <c r="F783">
        <f>AS!AK14</f>
        <v>1</v>
      </c>
      <c r="G783" s="9">
        <f>TSA!AK14</f>
        <v>9</v>
      </c>
    </row>
    <row r="784" spans="3:7" x14ac:dyDescent="0.25">
      <c r="C784" s="4">
        <f>'Market Cap % GDP'!AK15</f>
        <v>33.200000000000003</v>
      </c>
      <c r="D784">
        <f>'Turnover % GDP'!AK15</f>
        <v>11.4</v>
      </c>
      <c r="E784">
        <f>'Listed Co.s'!AK15</f>
        <v>131</v>
      </c>
      <c r="F784">
        <f>AS!AK15</f>
        <v>1</v>
      </c>
      <c r="G784" s="9">
        <f>TSA!AK15</f>
        <v>10</v>
      </c>
    </row>
    <row r="785" spans="3:7" x14ac:dyDescent="0.25">
      <c r="C785" s="4">
        <f>'Market Cap % GDP'!AK16</f>
        <v>38.1</v>
      </c>
      <c r="D785">
        <f>'Turnover % GDP'!AK16</f>
        <v>12.1</v>
      </c>
      <c r="E785">
        <f>'Listed Co.s'!AK16</f>
        <v>142</v>
      </c>
      <c r="F785">
        <f>AS!AK16</f>
        <v>1</v>
      </c>
      <c r="G785" s="9">
        <f>TSA!AK16</f>
        <v>11</v>
      </c>
    </row>
    <row r="786" spans="3:7" x14ac:dyDescent="0.25">
      <c r="C786" s="4">
        <f>'Market Cap % GDP'!AK17</f>
        <v>42.8</v>
      </c>
      <c r="D786">
        <f>'Turnover % GDP'!AK17</f>
        <v>15.1</v>
      </c>
      <c r="E786">
        <f>'Listed Co.s'!AK17</f>
        <v>158</v>
      </c>
      <c r="F786">
        <f>AS!AK17</f>
        <v>1</v>
      </c>
      <c r="G786" s="9">
        <f>TSA!AK17</f>
        <v>12</v>
      </c>
    </row>
    <row r="787" spans="3:7" x14ac:dyDescent="0.25">
      <c r="C787" s="4">
        <f>'Market Cap % GDP'!AK18</f>
        <v>38.4</v>
      </c>
      <c r="D787">
        <f>'Turnover % GDP'!AK18</f>
        <v>15.4</v>
      </c>
      <c r="E787">
        <f>'Listed Co.s'!AK18</f>
        <v>154</v>
      </c>
      <c r="F787">
        <f>AS!AK18</f>
        <v>1</v>
      </c>
      <c r="G787" s="9">
        <f>TSA!AK18</f>
        <v>13</v>
      </c>
    </row>
    <row r="788" spans="3:7" x14ac:dyDescent="0.25">
      <c r="C788" s="4">
        <f>'Market Cap % GDP'!AK19</f>
        <v>41</v>
      </c>
      <c r="D788">
        <f>'Turnover % GDP'!AK19</f>
        <v>18</v>
      </c>
      <c r="E788">
        <f>'Listed Co.s'!AK19</f>
        <v>154</v>
      </c>
      <c r="F788">
        <f>AS!AK19</f>
        <v>1</v>
      </c>
      <c r="G788" s="9">
        <f>TSA!AK19</f>
        <v>14</v>
      </c>
    </row>
    <row r="789" spans="3:7" x14ac:dyDescent="0.25">
      <c r="C789" s="4">
        <f>'Market Cap % GDP'!AK20</f>
        <v>35.4</v>
      </c>
      <c r="D789">
        <f>'Turnover % GDP'!AK20</f>
        <v>16.2</v>
      </c>
      <c r="E789">
        <f>'Listed Co.s'!AK20</f>
        <v>154</v>
      </c>
      <c r="F789">
        <f>AS!AK20</f>
        <v>1</v>
      </c>
      <c r="G789" s="9">
        <f>TSA!AK20</f>
        <v>15</v>
      </c>
    </row>
    <row r="790" spans="3:7" x14ac:dyDescent="0.25">
      <c r="C790" s="4">
        <f>'Market Cap % GDP'!AK21</f>
        <v>18.5</v>
      </c>
      <c r="D790">
        <f>'Turnover % GDP'!AK21</f>
        <v>24.2</v>
      </c>
      <c r="E790">
        <f>'Listed Co.s'!AK21</f>
        <v>99</v>
      </c>
      <c r="F790">
        <f>AS!AK21</f>
        <v>1</v>
      </c>
      <c r="G790" s="9">
        <f>TSA!AK21</f>
        <v>16</v>
      </c>
    </row>
    <row r="791" spans="3:7" x14ac:dyDescent="0.25">
      <c r="C791" s="4">
        <f>'Market Cap % GDP'!AK22</f>
        <v>57.1</v>
      </c>
      <c r="D791">
        <f>'Turnover % GDP'!AK22</f>
        <v>15.3</v>
      </c>
      <c r="E791">
        <f>'Listed Co.s'!AK22</f>
        <v>100</v>
      </c>
      <c r="F791">
        <f>AS!AK22</f>
        <v>1</v>
      </c>
      <c r="G791" s="9">
        <f>TSA!AK22</f>
        <v>17</v>
      </c>
    </row>
    <row r="792" spans="3:7" x14ac:dyDescent="0.25">
      <c r="C792" s="4">
        <f>'Market Cap % GDP'!AK23</f>
        <v>50.7</v>
      </c>
      <c r="D792">
        <f>'Turnover % GDP'!AK23</f>
        <v>12.7</v>
      </c>
      <c r="E792">
        <f>'Listed Co.s'!AK23</f>
        <v>144</v>
      </c>
      <c r="F792">
        <f>AS!AK23</f>
        <v>1</v>
      </c>
      <c r="G792" s="9">
        <f>TSA!AK23</f>
        <v>18</v>
      </c>
    </row>
    <row r="793" spans="3:7" x14ac:dyDescent="0.25">
      <c r="C793" s="4">
        <f>'Market Cap % GDP'!AK24</f>
        <v>44.9</v>
      </c>
      <c r="D793">
        <f>'Turnover % GDP'!AK24</f>
        <v>13.4</v>
      </c>
      <c r="E793">
        <f>'Listed Co.s'!AK24</f>
        <v>144</v>
      </c>
      <c r="F793">
        <f>AS!AK24</f>
        <v>1</v>
      </c>
      <c r="G793" s="9">
        <f>TSA!AK24</f>
        <v>19</v>
      </c>
    </row>
    <row r="794" spans="3:7" x14ac:dyDescent="0.25">
      <c r="C794" s="4">
        <f>'Market Cap % GDP'!AL3</f>
        <v>13.4</v>
      </c>
      <c r="D794">
        <f>'Turnover % GDP'!AL3</f>
        <v>2.7</v>
      </c>
      <c r="E794">
        <f>'Listed Co.s'!AL3</f>
        <v>153</v>
      </c>
      <c r="F794">
        <f>AS!AL3</f>
        <v>0</v>
      </c>
      <c r="G794" s="9">
        <f>TSA!AL3</f>
        <v>0</v>
      </c>
    </row>
    <row r="795" spans="3:7" x14ac:dyDescent="0.25">
      <c r="C795" s="4">
        <f>'Market Cap % GDP'!AL4</f>
        <v>25.1</v>
      </c>
      <c r="D795">
        <f>'Turnover % GDP'!AL4</f>
        <v>3.3</v>
      </c>
      <c r="E795">
        <f>'Listed Co.s'!AL4</f>
        <v>161</v>
      </c>
      <c r="F795">
        <f>AS!AL4</f>
        <v>0</v>
      </c>
      <c r="G795" s="9">
        <f>TSA!AL4</f>
        <v>0</v>
      </c>
    </row>
    <row r="796" spans="3:7" x14ac:dyDescent="0.25">
      <c r="C796" s="4">
        <f>'Market Cap % GDP'!AL5</f>
        <v>28.9</v>
      </c>
      <c r="D796">
        <f>'Turnover % GDP'!AL5</f>
        <v>5.7</v>
      </c>
      <c r="E796">
        <f>'Listed Co.s'!AL5</f>
        <v>169</v>
      </c>
      <c r="F796">
        <f>AS!AL5</f>
        <v>0</v>
      </c>
      <c r="G796" s="9">
        <f>TSA!AL5</f>
        <v>0</v>
      </c>
    </row>
    <row r="797" spans="3:7" x14ac:dyDescent="0.25">
      <c r="C797" s="4">
        <f>'Market Cap % GDP'!AL6</f>
        <v>74.099999999999994</v>
      </c>
      <c r="D797">
        <f>'Turnover % GDP'!AL6</f>
        <v>12.4</v>
      </c>
      <c r="E797">
        <f>'Listed Co.s'!AL6</f>
        <v>178</v>
      </c>
      <c r="F797">
        <f>AS!AL6</f>
        <v>0</v>
      </c>
      <c r="G797" s="9">
        <f>TSA!AL6</f>
        <v>0</v>
      </c>
    </row>
    <row r="798" spans="3:7" x14ac:dyDescent="0.25">
      <c r="C798" s="4">
        <f>'Market Cap % GDP'!AL7</f>
        <v>88.6</v>
      </c>
      <c r="D798">
        <f>'Turnover % GDP'!AL7</f>
        <v>23.3</v>
      </c>
      <c r="E798">
        <f>'Listed Co.s'!AL7</f>
        <v>189</v>
      </c>
      <c r="F798">
        <f>AS!AL7</f>
        <v>0</v>
      </c>
      <c r="G798" s="9">
        <f>TSA!AL7</f>
        <v>0</v>
      </c>
    </row>
    <row r="799" spans="3:7" x14ac:dyDescent="0.25">
      <c r="C799" s="4">
        <f>'Market Cap % GDP'!AL8</f>
        <v>79.5</v>
      </c>
      <c r="D799">
        <f>'Turnover % GDP'!AL8</f>
        <v>19.899999999999999</v>
      </c>
      <c r="E799">
        <f>'Listed Co.s'!AL8</f>
        <v>205</v>
      </c>
      <c r="F799">
        <f>AS!AL8</f>
        <v>0</v>
      </c>
      <c r="G799" s="9">
        <f>TSA!AL8</f>
        <v>0</v>
      </c>
    </row>
    <row r="800" spans="3:7" x14ac:dyDescent="0.25">
      <c r="C800" s="4">
        <f>'Market Cap % GDP'!AL9</f>
        <v>97.4</v>
      </c>
      <c r="D800">
        <f>'Turnover % GDP'!AL9</f>
        <v>30.8</v>
      </c>
      <c r="E800">
        <f>'Listed Co.s'!AL9</f>
        <v>216</v>
      </c>
      <c r="F800">
        <f>AS!AL9</f>
        <v>1</v>
      </c>
      <c r="G800" s="9">
        <f>TSA!AL9</f>
        <v>1</v>
      </c>
    </row>
    <row r="801" spans="3:7" x14ac:dyDescent="0.25">
      <c r="C801" s="4">
        <f>'Market Cap % GDP'!AL10</f>
        <v>38.1</v>
      </c>
      <c r="D801">
        <f>'Turnover % GDP'!AL10</f>
        <v>24.8</v>
      </c>
      <c r="E801">
        <f>'Listed Co.s'!AL10</f>
        <v>221</v>
      </c>
      <c r="F801">
        <f>AS!AL10</f>
        <v>1</v>
      </c>
      <c r="G801" s="9">
        <f>TSA!AL10</f>
        <v>2</v>
      </c>
    </row>
    <row r="802" spans="3:7" x14ac:dyDescent="0.25">
      <c r="C802" s="4">
        <f>'Market Cap % GDP'!AL11</f>
        <v>48.9</v>
      </c>
      <c r="D802">
        <f>'Turnover % GDP'!AL11</f>
        <v>14</v>
      </c>
      <c r="E802">
        <f>'Listed Co.s'!AL11</f>
        <v>221</v>
      </c>
      <c r="F802">
        <f>AS!AL11</f>
        <v>1</v>
      </c>
      <c r="G802" s="9">
        <f>TSA!AL11</f>
        <v>3</v>
      </c>
    </row>
    <row r="803" spans="3:7" x14ac:dyDescent="0.25">
      <c r="C803" s="4">
        <f>'Market Cap % GDP'!AL12</f>
        <v>50.8</v>
      </c>
      <c r="D803">
        <f>'Turnover % GDP'!AL12</f>
        <v>23.9</v>
      </c>
      <c r="E803">
        <f>'Listed Co.s'!AL12</f>
        <v>225</v>
      </c>
      <c r="F803">
        <f>AS!AL12</f>
        <v>1</v>
      </c>
      <c r="G803" s="9">
        <f>TSA!AL12</f>
        <v>4</v>
      </c>
    </row>
    <row r="804" spans="3:7" x14ac:dyDescent="0.25">
      <c r="C804" s="4">
        <f>'Market Cap % GDP'!AL13</f>
        <v>32</v>
      </c>
      <c r="D804">
        <f>'Turnover % GDP'!AL13</f>
        <v>10.1</v>
      </c>
      <c r="E804">
        <f>'Listed Co.s'!AL13</f>
        <v>228</v>
      </c>
      <c r="F804">
        <f>AS!AL13</f>
        <v>1</v>
      </c>
      <c r="G804" s="9">
        <f>TSA!AL13</f>
        <v>5</v>
      </c>
    </row>
    <row r="805" spans="3:7" x14ac:dyDescent="0.25">
      <c r="C805" s="4">
        <f>'Market Cap % GDP'!AL14</f>
        <v>54.4</v>
      </c>
      <c r="D805">
        <f>'Turnover % GDP'!AL14</f>
        <v>4.0999999999999996</v>
      </c>
      <c r="E805">
        <f>'Listed Co.s'!AL14</f>
        <v>232</v>
      </c>
      <c r="F805">
        <f>AS!AL14</f>
        <v>1</v>
      </c>
      <c r="G805" s="9">
        <f>TSA!AL14</f>
        <v>6</v>
      </c>
    </row>
    <row r="806" spans="3:7" x14ac:dyDescent="0.25">
      <c r="C806" s="4">
        <f>'Market Cap % GDP'!AL15</f>
        <v>48</v>
      </c>
      <c r="D806">
        <f>'Turnover % GDP'!AL15</f>
        <v>3.8</v>
      </c>
      <c r="E806">
        <f>'Listed Co.s'!AL15</f>
        <v>235</v>
      </c>
      <c r="F806">
        <f>AS!AL15</f>
        <v>1</v>
      </c>
      <c r="G806" s="9">
        <f>TSA!AL15</f>
        <v>7</v>
      </c>
    </row>
    <row r="807" spans="3:7" x14ac:dyDescent="0.25">
      <c r="C807" s="4">
        <f>'Market Cap % GDP'!AL16</f>
        <v>28.1</v>
      </c>
      <c r="D807">
        <f>'Turnover % GDP'!AL16</f>
        <v>3.1</v>
      </c>
      <c r="E807">
        <f>'Listed Co.s'!AL16</f>
        <v>234</v>
      </c>
      <c r="F807">
        <f>AS!AL16</f>
        <v>1</v>
      </c>
      <c r="G807" s="9">
        <f>TSA!AL16</f>
        <v>8</v>
      </c>
    </row>
    <row r="808" spans="3:7" x14ac:dyDescent="0.25">
      <c r="C808" s="4">
        <f>'Market Cap % GDP'!AL17</f>
        <v>31.7</v>
      </c>
      <c r="D808">
        <f>'Turnover % GDP'!AL17</f>
        <v>4</v>
      </c>
      <c r="E808">
        <f>'Listed Co.s'!AL17</f>
        <v>233</v>
      </c>
      <c r="F808">
        <f>AS!AL17</f>
        <v>1</v>
      </c>
      <c r="G808" s="9">
        <f>TSA!AL17</f>
        <v>9</v>
      </c>
    </row>
    <row r="809" spans="3:7" x14ac:dyDescent="0.25">
      <c r="C809" s="4">
        <f>'Market Cap % GDP'!AL18</f>
        <v>39</v>
      </c>
      <c r="D809">
        <f>'Turnover % GDP'!AL18</f>
        <v>6.7</v>
      </c>
      <c r="E809">
        <f>'Listed Co.s'!AL18</f>
        <v>235</v>
      </c>
      <c r="F809">
        <f>AS!AL18</f>
        <v>1</v>
      </c>
      <c r="G809" s="9">
        <f>TSA!AL18</f>
        <v>10</v>
      </c>
    </row>
    <row r="810" spans="3:7" x14ac:dyDescent="0.25">
      <c r="C810" s="4">
        <f>'Market Cap % GDP'!AL19</f>
        <v>56</v>
      </c>
      <c r="D810">
        <f>'Turnover % GDP'!AL19</f>
        <v>9.1999999999999993</v>
      </c>
      <c r="E810">
        <f>'Listed Co.s'!AL19</f>
        <v>238</v>
      </c>
      <c r="F810">
        <f>AS!AL19</f>
        <v>1</v>
      </c>
      <c r="G810" s="9">
        <f>TSA!AL19</f>
        <v>11</v>
      </c>
    </row>
    <row r="811" spans="3:7" x14ac:dyDescent="0.25">
      <c r="C811" s="4">
        <f>'Market Cap % GDP'!AL20</f>
        <v>69.099999999999994</v>
      </c>
      <c r="D811">
        <f>'Turnover % GDP'!AL20</f>
        <v>19.600000000000001</v>
      </c>
      <c r="E811">
        <f>'Listed Co.s'!AL20</f>
        <v>242</v>
      </c>
      <c r="F811">
        <f>AS!AL20</f>
        <v>1</v>
      </c>
      <c r="G811" s="9">
        <f>TSA!AL20</f>
        <v>12</v>
      </c>
    </row>
    <row r="812" spans="3:7" x14ac:dyDescent="0.25">
      <c r="C812" s="4">
        <f>'Market Cap % GDP'!AL21</f>
        <v>30</v>
      </c>
      <c r="D812">
        <f>'Turnover % GDP'!AL21</f>
        <v>9.9</v>
      </c>
      <c r="E812">
        <f>'Listed Co.s'!AL21</f>
        <v>244</v>
      </c>
      <c r="F812">
        <f>AS!AL21</f>
        <v>1</v>
      </c>
      <c r="G812" s="9">
        <f>TSA!AL21</f>
        <v>13</v>
      </c>
    </row>
    <row r="813" spans="3:7" x14ac:dyDescent="0.25">
      <c r="C813" s="4">
        <f>'Market Cap % GDP'!AL22</f>
        <v>47.6</v>
      </c>
      <c r="D813">
        <f>'Turnover % GDP'!AL22</f>
        <v>10.199999999999999</v>
      </c>
      <c r="E813">
        <f>'Listed Co.s'!AL22</f>
        <v>246</v>
      </c>
      <c r="F813">
        <f>AS!AL22</f>
        <v>1</v>
      </c>
      <c r="G813" s="9">
        <f>TSA!AL22</f>
        <v>14</v>
      </c>
    </row>
    <row r="814" spans="3:7" x14ac:dyDescent="0.25">
      <c r="C814" s="4">
        <f>'Market Cap % GDP'!AL23</f>
        <v>78.8</v>
      </c>
      <c r="D814">
        <f>'Turnover % GDP'!AL23</f>
        <v>13.4</v>
      </c>
      <c r="E814">
        <f>'Listed Co.s'!AL23</f>
        <v>251</v>
      </c>
      <c r="F814">
        <f>AS!AL23</f>
        <v>1</v>
      </c>
      <c r="G814" s="9">
        <f>TSA!AL23</f>
        <v>15</v>
      </c>
    </row>
    <row r="815" spans="3:7" x14ac:dyDescent="0.25">
      <c r="C815" s="4">
        <f>'Market Cap % GDP'!AL24</f>
        <v>73.599999999999994</v>
      </c>
      <c r="D815">
        <f>'Turnover % GDP'!AL24</f>
        <v>14.6</v>
      </c>
      <c r="E815">
        <f>'Listed Co.s'!AL24</f>
        <v>268</v>
      </c>
      <c r="F815">
        <f>AS!AL24</f>
        <v>1</v>
      </c>
      <c r="G815" s="9">
        <f>TSA!AL24</f>
        <v>16</v>
      </c>
    </row>
    <row r="816" spans="3:7" x14ac:dyDescent="0.25">
      <c r="C816" s="4">
        <f>'Market Cap % GDP'!AM3</f>
        <v>95</v>
      </c>
      <c r="D816">
        <f>'Turnover % GDP'!AM3</f>
        <v>56.2</v>
      </c>
      <c r="E816">
        <f>'Listed Co.s'!AM3</f>
        <v>150</v>
      </c>
      <c r="F816">
        <f>AS!AM3</f>
        <v>1</v>
      </c>
      <c r="G816" s="9">
        <f>TSA!AM3</f>
        <v>1</v>
      </c>
    </row>
    <row r="817" spans="3:7" x14ac:dyDescent="0.25">
      <c r="C817" s="4">
        <f>'Market Cap % GDP'!AM4</f>
        <v>110.5</v>
      </c>
      <c r="D817">
        <f>'Turnover % GDP'!AM4</f>
        <v>42</v>
      </c>
      <c r="E817">
        <f>'Listed Co.s'!AM4</f>
        <v>166</v>
      </c>
      <c r="F817">
        <f>AS!AM4</f>
        <v>1</v>
      </c>
      <c r="G817" s="9">
        <f>TSA!AM4</f>
        <v>2</v>
      </c>
    </row>
    <row r="818" spans="3:7" x14ac:dyDescent="0.25">
      <c r="C818" s="4">
        <f>'Market Cap % GDP'!AM5</f>
        <v>99.5</v>
      </c>
      <c r="D818">
        <f>'Turnover % GDP'!AM5</f>
        <v>28.7</v>
      </c>
      <c r="E818">
        <f>'Listed Co.s'!AM5</f>
        <v>163</v>
      </c>
      <c r="F818">
        <f>AS!AM5</f>
        <v>1</v>
      </c>
      <c r="G818" s="9">
        <f>TSA!AM5</f>
        <v>3</v>
      </c>
    </row>
    <row r="819" spans="3:7" x14ac:dyDescent="0.25">
      <c r="C819" s="4">
        <f>'Market Cap % GDP'!AM6</f>
        <v>221.3</v>
      </c>
      <c r="D819">
        <f>'Turnover % GDP'!AM6</f>
        <v>136.1</v>
      </c>
      <c r="E819">
        <f>'Listed Co.s'!AM6</f>
        <v>178</v>
      </c>
      <c r="F819">
        <f>AS!AM6</f>
        <v>1</v>
      </c>
      <c r="G819" s="9">
        <f>TSA!AM6</f>
        <v>4</v>
      </c>
    </row>
    <row r="820" spans="3:7" x14ac:dyDescent="0.25">
      <c r="C820" s="4">
        <f>'Market Cap % GDP'!AM7</f>
        <v>194.3</v>
      </c>
      <c r="D820">
        <f>'Turnover % GDP'!AM7</f>
        <v>117.1</v>
      </c>
      <c r="E820">
        <f>'Listed Co.s'!AM7</f>
        <v>240</v>
      </c>
      <c r="F820">
        <f>AS!AM7</f>
        <v>1</v>
      </c>
      <c r="G820" s="9">
        <f>TSA!AM7</f>
        <v>5</v>
      </c>
    </row>
    <row r="821" spans="3:7" x14ac:dyDescent="0.25">
      <c r="C821" s="4">
        <f>'Market Cap % GDP'!AM8</f>
        <v>183.2</v>
      </c>
      <c r="D821">
        <f>'Turnover % GDP'!AM8</f>
        <v>74.8</v>
      </c>
      <c r="E821">
        <f>'Listed Co.s'!AM8</f>
        <v>212</v>
      </c>
      <c r="F821">
        <f>AS!AM8</f>
        <v>1</v>
      </c>
      <c r="G821" s="9">
        <f>TSA!AM8</f>
        <v>6</v>
      </c>
    </row>
    <row r="822" spans="3:7" x14ac:dyDescent="0.25">
      <c r="C822" s="4">
        <f>'Market Cap % GDP'!AM9</f>
        <v>158.6</v>
      </c>
      <c r="D822">
        <f>'Turnover % GDP'!AM9</f>
        <v>45.1</v>
      </c>
      <c r="E822">
        <f>'Listed Co.s'!AM9</f>
        <v>223</v>
      </c>
      <c r="F822">
        <f>AS!AM9</f>
        <v>1</v>
      </c>
      <c r="G822" s="9">
        <f>TSA!AM9</f>
        <v>7</v>
      </c>
    </row>
    <row r="823" spans="3:7" x14ac:dyDescent="0.25">
      <c r="C823" s="4">
        <f>'Market Cap % GDP'!AM10</f>
        <v>101.7</v>
      </c>
      <c r="D823">
        <f>'Turnover % GDP'!AM10</f>
        <v>61.2</v>
      </c>
      <c r="E823">
        <f>'Listed Co.s'!AM10</f>
        <v>303</v>
      </c>
      <c r="F823">
        <f>AS!AM10</f>
        <v>1</v>
      </c>
      <c r="G823" s="9">
        <f>TSA!AM10</f>
        <v>8</v>
      </c>
    </row>
    <row r="824" spans="3:7" x14ac:dyDescent="0.25">
      <c r="C824" s="4">
        <f>'Market Cap % GDP'!AM11</f>
        <v>98.6</v>
      </c>
      <c r="D824">
        <f>'Turnover % GDP'!AM11</f>
        <v>52.9</v>
      </c>
      <c r="E824">
        <f>'Listed Co.s'!AM11</f>
        <v>321</v>
      </c>
      <c r="F824">
        <f>AS!AM11</f>
        <v>1</v>
      </c>
      <c r="G824" s="9">
        <f>TSA!AM11</f>
        <v>9</v>
      </c>
    </row>
    <row r="825" spans="3:7" x14ac:dyDescent="0.25">
      <c r="C825" s="4">
        <f>'Market Cap % GDP'!AM12</f>
        <v>230.8</v>
      </c>
      <c r="D825">
        <f>'Turnover % GDP'!AM12</f>
        <v>114</v>
      </c>
      <c r="E825">
        <f>'Listed Co.s'!AM12</f>
        <v>355</v>
      </c>
      <c r="F825">
        <f>AS!AM12</f>
        <v>1</v>
      </c>
      <c r="G825" s="9">
        <f>TSA!AM12</f>
        <v>10</v>
      </c>
    </row>
    <row r="826" spans="3:7" x14ac:dyDescent="0.25">
      <c r="C826" s="4">
        <f>'Market Cap % GDP'!AM13</f>
        <v>159.30000000000001</v>
      </c>
      <c r="D826">
        <f>'Turnover % GDP'!AM13</f>
        <v>95.4</v>
      </c>
      <c r="E826">
        <f>'Listed Co.s'!AM13</f>
        <v>418</v>
      </c>
      <c r="F826">
        <f>AS!AM13</f>
        <v>1</v>
      </c>
      <c r="G826" s="9">
        <f>TSA!AM13</f>
        <v>11</v>
      </c>
    </row>
    <row r="827" spans="3:7" x14ac:dyDescent="0.25">
      <c r="C827" s="4">
        <f>'Market Cap % GDP'!AM14</f>
        <v>128.69999999999999</v>
      </c>
      <c r="D827">
        <f>'Turnover % GDP'!AM14</f>
        <v>69.5</v>
      </c>
      <c r="E827">
        <f>'Listed Co.s'!AM14</f>
        <v>386</v>
      </c>
      <c r="F827">
        <f>AS!AM14</f>
        <v>1</v>
      </c>
      <c r="G827" s="9">
        <f>TSA!AM14</f>
        <v>12</v>
      </c>
    </row>
    <row r="828" spans="3:7" x14ac:dyDescent="0.25">
      <c r="C828" s="4">
        <f>'Market Cap % GDP'!AM15</f>
        <v>112.5</v>
      </c>
      <c r="D828">
        <f>'Turnover % GDP'!AM15</f>
        <v>62</v>
      </c>
      <c r="E828">
        <f>'Listed Co.s'!AM15</f>
        <v>434</v>
      </c>
      <c r="F828">
        <f>AS!AM15</f>
        <v>1</v>
      </c>
      <c r="G828" s="9">
        <f>TSA!AM15</f>
        <v>13</v>
      </c>
    </row>
    <row r="829" spans="3:7" x14ac:dyDescent="0.25">
      <c r="C829" s="4">
        <f>'Market Cap % GDP'!AM16</f>
        <v>245.6</v>
      </c>
      <c r="D829">
        <f>'Turnover % GDP'!AM16</f>
        <v>94.1</v>
      </c>
      <c r="E829">
        <f>'Listed Co.s'!AM16</f>
        <v>551</v>
      </c>
      <c r="F829">
        <f>AS!AM16</f>
        <v>1</v>
      </c>
      <c r="G829" s="9">
        <f>TSA!AM16</f>
        <v>14</v>
      </c>
    </row>
    <row r="830" spans="3:7" x14ac:dyDescent="0.25">
      <c r="C830" s="4">
        <f>'Market Cap % GDP'!AM17</f>
        <v>253.4</v>
      </c>
      <c r="D830">
        <f>'Turnover % GDP'!AM17</f>
        <v>74.400000000000006</v>
      </c>
      <c r="E830">
        <f>'Listed Co.s'!AM17</f>
        <v>625</v>
      </c>
      <c r="F830">
        <f>AS!AM17</f>
        <v>1</v>
      </c>
      <c r="G830" s="9">
        <f>TSA!AM17</f>
        <v>15</v>
      </c>
    </row>
    <row r="831" spans="3:7" x14ac:dyDescent="0.25">
      <c r="C831" s="4">
        <f>'Market Cap % GDP'!AM18</f>
        <v>256.39999999999998</v>
      </c>
      <c r="D831">
        <f>'Turnover % GDP'!AM18</f>
        <v>97</v>
      </c>
      <c r="E831">
        <f>'Listed Co.s'!AM18</f>
        <v>685</v>
      </c>
      <c r="F831">
        <f>AS!AM18</f>
        <v>1</v>
      </c>
      <c r="G831" s="9">
        <f>TSA!AM18</f>
        <v>16</v>
      </c>
    </row>
    <row r="832" spans="3:7" x14ac:dyDescent="0.25">
      <c r="C832" s="4">
        <f>'Market Cap % GDP'!AM19</f>
        <v>198.6</v>
      </c>
      <c r="D832">
        <f>'Turnover % GDP'!AM19</f>
        <v>132.5</v>
      </c>
      <c r="E832">
        <f>'Listed Co.s'!AM19</f>
        <v>461</v>
      </c>
      <c r="F832">
        <f>AS!AM19</f>
        <v>1</v>
      </c>
      <c r="G832" s="9">
        <f>TSA!AM19</f>
        <v>17</v>
      </c>
    </row>
    <row r="833" spans="3:7" x14ac:dyDescent="0.25">
      <c r="C833" s="4">
        <f>'Market Cap % GDP'!AM20</f>
        <v>209.9</v>
      </c>
      <c r="D833">
        <f>'Turnover % GDP'!AM20</f>
        <v>228.1</v>
      </c>
      <c r="E833">
        <f>'Listed Co.s'!AM20</f>
        <v>472</v>
      </c>
      <c r="F833">
        <f>AS!AM20</f>
        <v>1</v>
      </c>
      <c r="G833" s="9">
        <f>TSA!AM20</f>
        <v>18</v>
      </c>
    </row>
    <row r="834" spans="3:7" x14ac:dyDescent="0.25">
      <c r="C834" s="4">
        <f>'Market Cap % GDP'!AM21</f>
        <v>107.9</v>
      </c>
      <c r="D834">
        <f>'Turnover % GDP'!AM21</f>
        <v>162.4</v>
      </c>
      <c r="E834">
        <f>'Listed Co.s'!AM21</f>
        <v>455</v>
      </c>
      <c r="F834">
        <f>AS!AM21</f>
        <v>1</v>
      </c>
      <c r="G834" s="9">
        <f>TSA!AM21</f>
        <v>19</v>
      </c>
    </row>
    <row r="835" spans="3:7" x14ac:dyDescent="0.25">
      <c r="C835" s="4">
        <f>'Market Cap % GDP'!AM22</f>
        <v>176.6</v>
      </c>
      <c r="D835">
        <f>'Turnover % GDP'!AM22</f>
        <v>143.4</v>
      </c>
      <c r="E835">
        <f>'Listed Co.s'!AM22</f>
        <v>459</v>
      </c>
      <c r="F835">
        <f>AS!AM22</f>
        <v>1</v>
      </c>
      <c r="G835" s="9">
        <f>TSA!AM22</f>
        <v>20</v>
      </c>
    </row>
    <row r="836" spans="3:7" x14ac:dyDescent="0.25">
      <c r="C836" s="4">
        <f>'Market Cap % GDP'!AM23</f>
        <v>173.6</v>
      </c>
      <c r="D836">
        <f>'Turnover % GDP'!AM23</f>
        <v>132.4</v>
      </c>
      <c r="E836">
        <f>'Listed Co.s'!AM23</f>
        <v>461</v>
      </c>
      <c r="F836">
        <f>AS!AM23</f>
        <v>1</v>
      </c>
      <c r="G836" s="9">
        <f>TSA!AM23</f>
        <v>21</v>
      </c>
    </row>
    <row r="837" spans="3:7" x14ac:dyDescent="0.25">
      <c r="C837" s="4">
        <f>'Market Cap % GDP'!AM24</f>
        <v>128.6</v>
      </c>
      <c r="D837">
        <f>'Turnover % GDP'!AM24</f>
        <v>105.9</v>
      </c>
      <c r="E837">
        <f>'Listed Co.s'!AM24</f>
        <v>462</v>
      </c>
      <c r="F837">
        <f>AS!AM24</f>
        <v>1</v>
      </c>
      <c r="G837" s="9">
        <f>TSA!AM24</f>
        <v>22</v>
      </c>
    </row>
    <row r="838" spans="3:7" x14ac:dyDescent="0.25">
      <c r="C838" s="4">
        <f>'Market Cap % GDP'!AN3</f>
        <v>123.2</v>
      </c>
      <c r="D838">
        <f>'Turnover % GDP'!AN3</f>
        <v>7.3</v>
      </c>
      <c r="E838">
        <f>'Listed Co.s'!AN3</f>
        <v>732</v>
      </c>
      <c r="F838">
        <f>AS!AN3</f>
        <v>0</v>
      </c>
      <c r="G838" s="9">
        <f>TSA!AN3</f>
        <v>0</v>
      </c>
    </row>
    <row r="839" spans="3:7" x14ac:dyDescent="0.25">
      <c r="C839" s="4">
        <f>'Market Cap % GDP'!AN4</f>
        <v>139.69999999999999</v>
      </c>
      <c r="D839">
        <f>'Turnover % GDP'!AN4</f>
        <v>6.7</v>
      </c>
      <c r="E839">
        <f>'Listed Co.s'!AN4</f>
        <v>688</v>
      </c>
      <c r="F839">
        <f>AS!AN4</f>
        <v>0</v>
      </c>
      <c r="G839" s="9">
        <f>TSA!AN4</f>
        <v>0</v>
      </c>
    </row>
    <row r="840" spans="3:7" x14ac:dyDescent="0.25">
      <c r="C840" s="4">
        <f>'Market Cap % GDP'!AN5</f>
        <v>79.7</v>
      </c>
      <c r="D840">
        <f>'Turnover % GDP'!AN5</f>
        <v>6</v>
      </c>
      <c r="E840">
        <f>'Listed Co.s'!AN5</f>
        <v>683</v>
      </c>
      <c r="F840">
        <f>AS!AN5</f>
        <v>0</v>
      </c>
      <c r="G840" s="9">
        <f>TSA!AN5</f>
        <v>0</v>
      </c>
    </row>
    <row r="841" spans="3:7" x14ac:dyDescent="0.25">
      <c r="C841" s="4">
        <f>'Market Cap % GDP'!AN6</f>
        <v>131.9</v>
      </c>
      <c r="D841">
        <f>'Turnover % GDP'!AN6</f>
        <v>10</v>
      </c>
      <c r="E841">
        <f>'Listed Co.s'!AN6</f>
        <v>647</v>
      </c>
      <c r="F841">
        <f>AS!AN6</f>
        <v>0</v>
      </c>
      <c r="G841" s="9">
        <f>TSA!AN6</f>
        <v>0</v>
      </c>
    </row>
    <row r="842" spans="3:7" x14ac:dyDescent="0.25">
      <c r="C842" s="4">
        <f>'Market Cap % GDP'!AN7</f>
        <v>166.4</v>
      </c>
      <c r="D842">
        <f>'Turnover % GDP'!AN7</f>
        <v>11.5</v>
      </c>
      <c r="E842">
        <f>'Listed Co.s'!AN7</f>
        <v>640</v>
      </c>
      <c r="F842">
        <f>AS!AN7</f>
        <v>0</v>
      </c>
      <c r="G842" s="9">
        <f>TSA!AN7</f>
        <v>0</v>
      </c>
    </row>
    <row r="843" spans="3:7" x14ac:dyDescent="0.25">
      <c r="C843" s="4">
        <f>'Market Cap % GDP'!AN8</f>
        <v>185.6</v>
      </c>
      <c r="D843">
        <f>'Turnover % GDP'!AN8</f>
        <v>11.3</v>
      </c>
      <c r="E843">
        <f>'Listed Co.s'!AN8</f>
        <v>640</v>
      </c>
      <c r="F843">
        <f>AS!AN8</f>
        <v>0</v>
      </c>
      <c r="G843" s="9">
        <f>TSA!AN8</f>
        <v>0</v>
      </c>
    </row>
    <row r="844" spans="3:7" x14ac:dyDescent="0.25">
      <c r="C844" s="4">
        <f>'Market Cap % GDP'!AN9</f>
        <v>168.1</v>
      </c>
      <c r="D844">
        <f>'Turnover % GDP'!AN9</f>
        <v>18.899999999999999</v>
      </c>
      <c r="E844">
        <f>'Listed Co.s'!AN9</f>
        <v>626</v>
      </c>
      <c r="F844">
        <f>AS!AN9</f>
        <v>0</v>
      </c>
      <c r="G844" s="9">
        <f>TSA!AN9</f>
        <v>0</v>
      </c>
    </row>
    <row r="845" spans="3:7" x14ac:dyDescent="0.25">
      <c r="C845" s="4">
        <f>'Market Cap % GDP'!AN10</f>
        <v>155.9</v>
      </c>
      <c r="D845">
        <f>'Turnover % GDP'!AN10</f>
        <v>30.1</v>
      </c>
      <c r="E845">
        <f>'Listed Co.s'!AN10</f>
        <v>642</v>
      </c>
      <c r="F845">
        <f>AS!AN10</f>
        <v>1</v>
      </c>
      <c r="G845" s="9">
        <f>TSA!AN10</f>
        <v>1</v>
      </c>
    </row>
    <row r="846" spans="3:7" x14ac:dyDescent="0.25">
      <c r="C846" s="4">
        <f>'Market Cap % GDP'!AN11</f>
        <v>126.8</v>
      </c>
      <c r="D846">
        <f>'Turnover % GDP'!AN11</f>
        <v>43.4</v>
      </c>
      <c r="E846">
        <f>'Listed Co.s'!AN11</f>
        <v>668</v>
      </c>
      <c r="F846">
        <f>AS!AN11</f>
        <v>1</v>
      </c>
      <c r="G846" s="9">
        <f>TSA!AN11</f>
        <v>2</v>
      </c>
    </row>
    <row r="847" spans="3:7" x14ac:dyDescent="0.25">
      <c r="C847" s="4">
        <f>'Market Cap % GDP'!AN12</f>
        <v>197.1</v>
      </c>
      <c r="D847">
        <f>'Turnover % GDP'!AN12</f>
        <v>54.7</v>
      </c>
      <c r="E847">
        <f>'Listed Co.s'!AN12</f>
        <v>668</v>
      </c>
      <c r="F847">
        <f>AS!AN12</f>
        <v>1</v>
      </c>
      <c r="G847" s="9">
        <f>TSA!AN12</f>
        <v>3</v>
      </c>
    </row>
    <row r="848" spans="3:7" x14ac:dyDescent="0.25">
      <c r="C848" s="4">
        <f>'Market Cap % GDP'!AN13</f>
        <v>154.19999999999999</v>
      </c>
      <c r="D848">
        <f>'Turnover % GDP'!AN13</f>
        <v>58.3</v>
      </c>
      <c r="E848">
        <f>'Listed Co.s'!AN13</f>
        <v>616</v>
      </c>
      <c r="F848">
        <f>AS!AN13</f>
        <v>1</v>
      </c>
      <c r="G848" s="9">
        <f>TSA!AN13</f>
        <v>4</v>
      </c>
    </row>
    <row r="849" spans="3:7" x14ac:dyDescent="0.25">
      <c r="C849" s="4">
        <f>'Market Cap % GDP'!AN14</f>
        <v>118</v>
      </c>
      <c r="D849">
        <f>'Turnover % GDP'!AN14</f>
        <v>58.8</v>
      </c>
      <c r="E849">
        <f>'Listed Co.s'!AN14</f>
        <v>542</v>
      </c>
      <c r="F849">
        <f>AS!AN14</f>
        <v>1</v>
      </c>
      <c r="G849" s="9">
        <f>TSA!AN14</f>
        <v>5</v>
      </c>
    </row>
    <row r="850" spans="3:7" x14ac:dyDescent="0.25">
      <c r="C850" s="4">
        <f>'Market Cap % GDP'!AN15</f>
        <v>166.2</v>
      </c>
      <c r="D850">
        <f>'Turnover % GDP'!AN15</f>
        <v>71</v>
      </c>
      <c r="E850">
        <f>'Listed Co.s'!AN15</f>
        <v>450</v>
      </c>
      <c r="F850">
        <f>AS!AN15</f>
        <v>1</v>
      </c>
      <c r="G850" s="9">
        <f>TSA!AN15</f>
        <v>6</v>
      </c>
    </row>
    <row r="851" spans="3:7" x14ac:dyDescent="0.25">
      <c r="C851" s="4">
        <f>'Market Cap % GDP'!AN16</f>
        <v>159.19999999999999</v>
      </c>
      <c r="D851">
        <f>'Turnover % GDP'!AN16</f>
        <v>61.1</v>
      </c>
      <c r="E851">
        <f>'Listed Co.s'!AN16</f>
        <v>426</v>
      </c>
      <c r="F851">
        <f>AS!AN16</f>
        <v>1</v>
      </c>
      <c r="G851" s="9">
        <f>TSA!AN16</f>
        <v>7</v>
      </c>
    </row>
    <row r="852" spans="3:7" x14ac:dyDescent="0.25">
      <c r="C852" s="4">
        <f>'Market Cap % GDP'!AN17</f>
        <v>207.9</v>
      </c>
      <c r="D852">
        <f>'Turnover % GDP'!AN17</f>
        <v>74.3</v>
      </c>
      <c r="E852">
        <f>'Listed Co.s'!AN17</f>
        <v>403</v>
      </c>
      <c r="F852">
        <f>AS!AN17</f>
        <v>1</v>
      </c>
      <c r="G852" s="9">
        <f>TSA!AN17</f>
        <v>8</v>
      </c>
    </row>
    <row r="853" spans="3:7" x14ac:dyDescent="0.25">
      <c r="C853" s="4">
        <f>'Market Cap % GDP'!AN18</f>
        <v>228.9</v>
      </c>
      <c r="D853">
        <f>'Turnover % GDP'!AN18</f>
        <v>81.2</v>
      </c>
      <c r="E853">
        <f>'Listed Co.s'!AN18</f>
        <v>388</v>
      </c>
      <c r="F853">
        <f>AS!AN18</f>
        <v>1</v>
      </c>
      <c r="G853" s="9">
        <f>TSA!AN18</f>
        <v>9</v>
      </c>
    </row>
    <row r="854" spans="3:7" x14ac:dyDescent="0.25">
      <c r="C854" s="4">
        <f>'Market Cap % GDP'!AN19</f>
        <v>273.89999999999998</v>
      </c>
      <c r="D854">
        <f>'Turnover % GDP'!AN19</f>
        <v>119.7</v>
      </c>
      <c r="E854">
        <f>'Listed Co.s'!AN19</f>
        <v>401</v>
      </c>
      <c r="F854">
        <f>AS!AN19</f>
        <v>1</v>
      </c>
      <c r="G854" s="9">
        <f>TSA!AN19</f>
        <v>10</v>
      </c>
    </row>
    <row r="855" spans="3:7" x14ac:dyDescent="0.25">
      <c r="C855" s="4">
        <f>'Market Cap % GDP'!AN20</f>
        <v>291.3</v>
      </c>
      <c r="D855">
        <f>'Turnover % GDP'!AN20</f>
        <v>148.80000000000001</v>
      </c>
      <c r="E855">
        <f>'Listed Co.s'!AN20</f>
        <v>422</v>
      </c>
      <c r="F855">
        <f>AS!AN20</f>
        <v>1</v>
      </c>
      <c r="G855" s="9">
        <f>TSA!AN20</f>
        <v>11</v>
      </c>
    </row>
    <row r="856" spans="3:7" x14ac:dyDescent="0.25">
      <c r="C856" s="4">
        <f>'Market Cap % GDP'!AN21</f>
        <v>179.4</v>
      </c>
      <c r="D856">
        <f>'Turnover % GDP'!AN21</f>
        <v>146.6</v>
      </c>
      <c r="E856">
        <f>'Listed Co.s'!AN21</f>
        <v>379</v>
      </c>
      <c r="F856">
        <f>AS!AN21</f>
        <v>1</v>
      </c>
      <c r="G856" s="9">
        <f>TSA!AN21</f>
        <v>12</v>
      </c>
    </row>
    <row r="857" spans="3:7" x14ac:dyDescent="0.25">
      <c r="C857" s="4">
        <f>'Market Cap % GDP'!AN22</f>
        <v>249</v>
      </c>
      <c r="D857">
        <f>'Turnover % GDP'!AN22</f>
        <v>121</v>
      </c>
      <c r="E857">
        <f>'Listed Co.s'!AN22</f>
        <v>363</v>
      </c>
      <c r="F857">
        <f>AS!AN22</f>
        <v>1</v>
      </c>
      <c r="G857" s="9">
        <f>TSA!AN22</f>
        <v>13</v>
      </c>
    </row>
    <row r="858" spans="3:7" x14ac:dyDescent="0.25">
      <c r="C858" s="4">
        <f>'Market Cap % GDP'!AN23</f>
        <v>174.8</v>
      </c>
      <c r="D858">
        <f>'Turnover % GDP'!AN23</f>
        <v>93.5</v>
      </c>
      <c r="E858">
        <f>'Listed Co.s'!AN23</f>
        <v>360</v>
      </c>
      <c r="F858">
        <f>AS!AN23</f>
        <v>1</v>
      </c>
      <c r="G858" s="9">
        <f>TSA!AN23</f>
        <v>14</v>
      </c>
    </row>
    <row r="859" spans="3:7" x14ac:dyDescent="0.25">
      <c r="C859" s="4">
        <f>'Market Cap % GDP'!AN24</f>
        <v>128.1</v>
      </c>
      <c r="D859">
        <f>'Turnover % GDP'!AN24</f>
        <v>91.2</v>
      </c>
      <c r="E859">
        <f>'Listed Co.s'!AN24</f>
        <v>355</v>
      </c>
      <c r="F859">
        <f>AS!AN24</f>
        <v>1</v>
      </c>
      <c r="G859" s="9">
        <f>TSA!AN24</f>
        <v>15</v>
      </c>
    </row>
    <row r="860" spans="3:7" x14ac:dyDescent="0.25">
      <c r="C860" s="4">
        <f>'Market Cap % GDP'!AO3</f>
        <v>1.5</v>
      </c>
      <c r="D860">
        <f>'Turnover % GDP'!AO3</f>
        <v>0</v>
      </c>
      <c r="E860">
        <f>'Listed Co.s'!AO3</f>
        <v>1</v>
      </c>
      <c r="F860">
        <f>AS!AO3</f>
        <v>0</v>
      </c>
      <c r="G860" s="9">
        <f>TSA!AO3</f>
        <v>0</v>
      </c>
    </row>
    <row r="861" spans="3:7" x14ac:dyDescent="0.25">
      <c r="C861" s="4">
        <f>'Market Cap % GDP'!AO4</f>
        <v>2.2999999999999998</v>
      </c>
      <c r="D861">
        <f>'Turnover % GDP'!AO4</f>
        <v>0</v>
      </c>
      <c r="E861">
        <f>'Listed Co.s'!AO4</f>
        <v>2</v>
      </c>
      <c r="F861">
        <f>AS!AO4</f>
        <v>0</v>
      </c>
      <c r="G861" s="9">
        <f>TSA!AO4</f>
        <v>0</v>
      </c>
    </row>
    <row r="862" spans="3:7" x14ac:dyDescent="0.25">
      <c r="C862" s="4">
        <f>'Market Cap % GDP'!AO5</f>
        <v>8.6</v>
      </c>
      <c r="D862">
        <f>'Turnover % GDP'!AO5</f>
        <v>0</v>
      </c>
      <c r="E862">
        <f>'Listed Co.s'!AO5</f>
        <v>4</v>
      </c>
      <c r="F862">
        <f>AS!AO5</f>
        <v>0</v>
      </c>
      <c r="G862" s="9">
        <f>TSA!AO5</f>
        <v>0</v>
      </c>
    </row>
    <row r="863" spans="3:7" x14ac:dyDescent="0.25">
      <c r="C863" s="4">
        <f>'Market Cap % GDP'!AO6</f>
        <v>21.9</v>
      </c>
      <c r="D863">
        <f>'Turnover % GDP'!AO6</f>
        <v>0</v>
      </c>
      <c r="E863">
        <f>'Listed Co.s'!AO6</f>
        <v>4</v>
      </c>
      <c r="F863">
        <f>AS!AO6</f>
        <v>0</v>
      </c>
      <c r="G863" s="9">
        <f>TSA!AO6</f>
        <v>0</v>
      </c>
    </row>
    <row r="864" spans="3:7" x14ac:dyDescent="0.25">
      <c r="C864" s="4">
        <f>'Market Cap % GDP'!AO7</f>
        <v>23.8</v>
      </c>
      <c r="D864">
        <f>'Turnover % GDP'!AO7</f>
        <v>0.1</v>
      </c>
      <c r="E864">
        <f>'Listed Co.s'!AO7</f>
        <v>4</v>
      </c>
      <c r="F864">
        <f>AS!AO7</f>
        <v>0</v>
      </c>
      <c r="G864" s="9">
        <f>TSA!AO7</f>
        <v>0</v>
      </c>
    </row>
    <row r="865" spans="3:7" x14ac:dyDescent="0.25">
      <c r="C865" s="4">
        <f>'Market Cap % GDP'!AO8</f>
        <v>20</v>
      </c>
      <c r="D865">
        <f>'Turnover % GDP'!AO8</f>
        <v>0</v>
      </c>
      <c r="E865">
        <f>'Listed Co.s'!AO8</f>
        <v>4</v>
      </c>
      <c r="F865">
        <f>AS!AO8</f>
        <v>0</v>
      </c>
      <c r="G865" s="9">
        <f>TSA!AO8</f>
        <v>0</v>
      </c>
    </row>
    <row r="866" spans="3:7" x14ac:dyDescent="0.25">
      <c r="C866" s="4">
        <f>'Market Cap % GDP'!AO9</f>
        <v>29.4</v>
      </c>
      <c r="D866">
        <f>'Turnover % GDP'!AO9</f>
        <v>0.1</v>
      </c>
      <c r="E866">
        <f>'Listed Co.s'!AO9</f>
        <v>6</v>
      </c>
      <c r="F866">
        <f>AS!AO9</f>
        <v>0</v>
      </c>
      <c r="G866" s="9">
        <f>TSA!AO9</f>
        <v>0</v>
      </c>
    </row>
    <row r="867" spans="3:7" x14ac:dyDescent="0.25">
      <c r="C867" s="4">
        <f>'Market Cap % GDP'!AO10</f>
        <v>7.5</v>
      </c>
      <c r="D867">
        <f>'Turnover % GDP'!AO10</f>
        <v>0</v>
      </c>
      <c r="E867">
        <f>'Listed Co.s'!AO10</f>
        <v>4</v>
      </c>
      <c r="F867">
        <f>AS!AO10</f>
        <v>0</v>
      </c>
      <c r="G867" s="9">
        <f>TSA!AO10</f>
        <v>0</v>
      </c>
    </row>
    <row r="868" spans="3:7" x14ac:dyDescent="0.25">
      <c r="C868" s="4">
        <f>'Market Cap % GDP'!AO11</f>
        <v>5.4</v>
      </c>
      <c r="D868">
        <f>'Turnover % GDP'!AO11</f>
        <v>0</v>
      </c>
      <c r="E868">
        <f>'Listed Co.s'!AO11</f>
        <v>5</v>
      </c>
      <c r="F868">
        <f>AS!AO11</f>
        <v>0</v>
      </c>
      <c r="G868" s="9">
        <f>TSA!AO11</f>
        <v>0</v>
      </c>
    </row>
    <row r="869" spans="3:7" x14ac:dyDescent="0.25">
      <c r="C869" s="4">
        <f>'Market Cap % GDP'!AO12</f>
        <v>6.1</v>
      </c>
      <c r="D869">
        <f>'Turnover % GDP'!AO12</f>
        <v>0</v>
      </c>
      <c r="E869">
        <f>'Listed Co.s'!AO12</f>
        <v>7</v>
      </c>
      <c r="F869">
        <f>AS!AO12</f>
        <v>0</v>
      </c>
      <c r="G869" s="9">
        <f>TSA!AO12</f>
        <v>0</v>
      </c>
    </row>
    <row r="870" spans="3:7" x14ac:dyDescent="0.25">
      <c r="C870" s="4">
        <f>'Market Cap % GDP'!AO13</f>
        <v>4.8</v>
      </c>
      <c r="D870">
        <f>'Turnover % GDP'!AO13</f>
        <v>0</v>
      </c>
      <c r="E870">
        <f>'Listed Co.s'!AO13</f>
        <v>6</v>
      </c>
      <c r="F870">
        <f>AS!AO13</f>
        <v>0</v>
      </c>
      <c r="G870" s="9">
        <f>TSA!AO13</f>
        <v>0</v>
      </c>
    </row>
    <row r="871" spans="3:7" x14ac:dyDescent="0.25">
      <c r="C871" s="4">
        <f>'Market Cap % GDP'!AO14</f>
        <v>9.4</v>
      </c>
      <c r="D871">
        <f>'Turnover % GDP'!AO14</f>
        <v>0.7</v>
      </c>
      <c r="E871">
        <f>'Listed Co.s'!AO14</f>
        <v>5</v>
      </c>
      <c r="F871">
        <f>AS!AO14</f>
        <v>0</v>
      </c>
      <c r="G871" s="9">
        <f>TSA!AO14</f>
        <v>0</v>
      </c>
    </row>
    <row r="872" spans="3:7" x14ac:dyDescent="0.25">
      <c r="C872" s="4">
        <f>'Market Cap % GDP'!AO15</f>
        <v>11.7</v>
      </c>
      <c r="D872">
        <f>'Turnover % GDP'!AO15</f>
        <v>0</v>
      </c>
      <c r="E872">
        <f>'Listed Co.s'!AO15</f>
        <v>5</v>
      </c>
      <c r="F872">
        <f>AS!AO15</f>
        <v>0</v>
      </c>
      <c r="G872" s="9">
        <f>TSA!AO15</f>
        <v>0</v>
      </c>
    </row>
    <row r="873" spans="3:7" x14ac:dyDescent="0.25">
      <c r="C873" s="4">
        <f>'Market Cap % GDP'!AO16</f>
        <v>9.3000000000000007</v>
      </c>
      <c r="D873">
        <f>'Turnover % GDP'!AO16</f>
        <v>0</v>
      </c>
      <c r="E873">
        <f>'Listed Co.s'!AO16</f>
        <v>5</v>
      </c>
      <c r="F873">
        <f>AS!AO16</f>
        <v>0</v>
      </c>
      <c r="G873" s="9">
        <f>TSA!AO16</f>
        <v>0</v>
      </c>
    </row>
    <row r="874" spans="3:7" x14ac:dyDescent="0.25">
      <c r="C874" s="4">
        <f>'Market Cap % GDP'!AO17</f>
        <v>9.3000000000000007</v>
      </c>
      <c r="D874">
        <f>'Turnover % GDP'!AO17</f>
        <v>0</v>
      </c>
      <c r="E874">
        <f>'Listed Co.s'!AO17</f>
        <v>6</v>
      </c>
      <c r="F874">
        <f>AS!AO17</f>
        <v>0</v>
      </c>
      <c r="G874" s="9">
        <f>TSA!AO17</f>
        <v>0</v>
      </c>
    </row>
    <row r="875" spans="3:7" x14ac:dyDescent="0.25">
      <c r="C875" s="4">
        <f>'Market Cap % GDP'!AO18</f>
        <v>7.6</v>
      </c>
      <c r="D875">
        <f>'Turnover % GDP'!AO18</f>
        <v>0</v>
      </c>
      <c r="E875">
        <f>'Listed Co.s'!AO18</f>
        <v>6</v>
      </c>
      <c r="F875">
        <f>AS!AO18</f>
        <v>0</v>
      </c>
      <c r="G875" s="9">
        <f>TSA!AO18</f>
        <v>0</v>
      </c>
    </row>
    <row r="876" spans="3:7" x14ac:dyDescent="0.25">
      <c r="C876" s="4">
        <f>'Market Cap % GDP'!AO19</f>
        <v>6.8</v>
      </c>
      <c r="D876">
        <f>'Turnover % GDP'!AO19</f>
        <v>0</v>
      </c>
      <c r="E876">
        <f>'Listed Co.s'!AO19</f>
        <v>6</v>
      </c>
      <c r="F876">
        <f>AS!AO19</f>
        <v>0</v>
      </c>
      <c r="G876" s="9">
        <f>TSA!AO19</f>
        <v>0</v>
      </c>
    </row>
    <row r="877" spans="3:7" x14ac:dyDescent="0.25">
      <c r="C877" s="4">
        <f>'Market Cap % GDP'!AO20</f>
        <v>6.7</v>
      </c>
      <c r="D877">
        <f>'Turnover % GDP'!AO20</f>
        <v>0</v>
      </c>
      <c r="E877">
        <f>'Listed Co.s'!AO20</f>
        <v>6</v>
      </c>
      <c r="F877">
        <f>AS!AO20</f>
        <v>0</v>
      </c>
      <c r="G877" s="9">
        <f>TSA!AO20</f>
        <v>0</v>
      </c>
    </row>
    <row r="878" spans="3:7" x14ac:dyDescent="0.25">
      <c r="C878" s="4">
        <f>'Market Cap % GDP'!AO21</f>
        <v>6.2</v>
      </c>
      <c r="D878">
        <f>'Turnover % GDP'!AO21</f>
        <v>0</v>
      </c>
      <c r="E878">
        <f>'Listed Co.s'!AO21</f>
        <v>7</v>
      </c>
      <c r="F878">
        <f>AS!AO21</f>
        <v>0</v>
      </c>
      <c r="G878" s="9">
        <f>TSA!AO21</f>
        <v>0</v>
      </c>
    </row>
    <row r="879" spans="3:7" x14ac:dyDescent="0.25">
      <c r="C879" s="4">
        <f>'Market Cap % GDP'!AO22</f>
        <v>5.6</v>
      </c>
      <c r="D879">
        <f>'Turnover % GDP'!AO22</f>
        <v>0</v>
      </c>
      <c r="E879">
        <f>'Listed Co.s'!AO22</f>
        <v>5</v>
      </c>
      <c r="F879">
        <f>AS!AO22</f>
        <v>0</v>
      </c>
      <c r="G879" s="9">
        <f>TSA!AO22</f>
        <v>0</v>
      </c>
    </row>
    <row r="880" spans="3:7" x14ac:dyDescent="0.25">
      <c r="C880" s="4">
        <f>'Market Cap % GDP'!AO23</f>
        <v>0.1</v>
      </c>
      <c r="D880">
        <f>'Turnover % GDP'!AO23</f>
        <v>0</v>
      </c>
      <c r="E880">
        <f>'Listed Co.s'!AO23</f>
        <v>5</v>
      </c>
      <c r="F880">
        <f>AS!AO23</f>
        <v>0</v>
      </c>
      <c r="G880" s="9">
        <f>TSA!AO23</f>
        <v>0</v>
      </c>
    </row>
    <row r="881" spans="3:7" x14ac:dyDescent="0.25">
      <c r="C881" s="4">
        <f>'Market Cap % GDP'!AO24</f>
        <v>0.1</v>
      </c>
      <c r="D881">
        <f>'Turnover % GDP'!AO24</f>
        <v>0</v>
      </c>
      <c r="E881">
        <f>'Listed Co.s'!AO24</f>
        <v>5</v>
      </c>
      <c r="F881">
        <f>AS!AO24</f>
        <v>0</v>
      </c>
      <c r="G881" s="9">
        <f>TSA!AO24</f>
        <v>0</v>
      </c>
    </row>
    <row r="882" spans="3:7" x14ac:dyDescent="0.25">
      <c r="C882" s="4">
        <f>'Market Cap % GDP'!AP3</f>
        <v>40.1</v>
      </c>
      <c r="D882">
        <f>'Turnover % GDP'!AP3</f>
        <v>7.2</v>
      </c>
      <c r="E882">
        <f>'Listed Co.s'!AP3</f>
        <v>258</v>
      </c>
      <c r="F882">
        <f>AS!AP3</f>
        <v>0</v>
      </c>
      <c r="G882" s="9">
        <f>TSA!AP3</f>
        <v>0</v>
      </c>
    </row>
    <row r="883" spans="3:7" x14ac:dyDescent="0.25">
      <c r="C883" s="4">
        <f>'Market Cap % GDP'!AP4</f>
        <v>39.200000000000003</v>
      </c>
      <c r="D883">
        <f>'Turnover % GDP'!AP4</f>
        <v>8.4</v>
      </c>
      <c r="E883">
        <f>'Listed Co.s'!AP4</f>
        <v>230</v>
      </c>
      <c r="F883">
        <f>AS!AP4</f>
        <v>1</v>
      </c>
      <c r="G883" s="9">
        <f>TSA!AP4</f>
        <v>1</v>
      </c>
    </row>
    <row r="884" spans="3:7" x14ac:dyDescent="0.25">
      <c r="C884" s="4">
        <f>'Market Cap % GDP'!AP5</f>
        <v>29.4</v>
      </c>
      <c r="D884">
        <f>'Turnover % GDP'!AP5</f>
        <v>10.6</v>
      </c>
      <c r="E884">
        <f>'Listed Co.s'!AP5</f>
        <v>205</v>
      </c>
      <c r="F884">
        <f>AS!AP5</f>
        <v>1</v>
      </c>
      <c r="G884" s="9">
        <f>TSA!AP5</f>
        <v>2</v>
      </c>
    </row>
    <row r="885" spans="3:7" x14ac:dyDescent="0.25">
      <c r="C885" s="4">
        <f>'Market Cap % GDP'!AP6</f>
        <v>53.1</v>
      </c>
      <c r="D885">
        <f>'Turnover % GDP'!AP6</f>
        <v>21.6</v>
      </c>
      <c r="E885">
        <f>'Listed Co.s'!AP6</f>
        <v>205</v>
      </c>
      <c r="F885">
        <f>AS!AP6</f>
        <v>1</v>
      </c>
      <c r="G885" s="9">
        <f>TSA!AP6</f>
        <v>3</v>
      </c>
    </row>
    <row r="886" spans="3:7" x14ac:dyDescent="0.25">
      <c r="C886" s="4">
        <f>'Market Cap % GDP'!AP7</f>
        <v>60.2</v>
      </c>
      <c r="D886">
        <f>'Turnover % GDP'!AP7</f>
        <v>39.299999999999997</v>
      </c>
      <c r="E886">
        <f>'Listed Co.s'!AP7</f>
        <v>228</v>
      </c>
      <c r="F886">
        <f>AS!AP7</f>
        <v>1</v>
      </c>
      <c r="G886" s="9">
        <f>TSA!AP7</f>
        <v>4</v>
      </c>
    </row>
    <row r="887" spans="3:7" x14ac:dyDescent="0.25">
      <c r="C887" s="4">
        <f>'Market Cap % GDP'!AP8</f>
        <v>70.2</v>
      </c>
      <c r="D887">
        <f>'Turnover % GDP'!AP8</f>
        <v>36.700000000000003</v>
      </c>
      <c r="E887">
        <f>'Listed Co.s'!AP8</f>
        <v>223</v>
      </c>
      <c r="F887">
        <f>AS!AP8</f>
        <v>1</v>
      </c>
      <c r="G887" s="9">
        <f>TSA!AP8</f>
        <v>5</v>
      </c>
    </row>
    <row r="888" spans="3:7" x14ac:dyDescent="0.25">
      <c r="C888" s="4">
        <f>'Market Cap % GDP'!AP9</f>
        <v>89.4</v>
      </c>
      <c r="D888">
        <f>'Turnover % GDP'!AP9</f>
        <v>49.5</v>
      </c>
      <c r="E888">
        <f>'Listed Co.s'!AP9</f>
        <v>229</v>
      </c>
      <c r="F888">
        <f>AS!AP9</f>
        <v>1</v>
      </c>
      <c r="G888" s="9">
        <f>TSA!AP9</f>
        <v>6</v>
      </c>
    </row>
    <row r="889" spans="3:7" x14ac:dyDescent="0.25">
      <c r="C889" s="4">
        <f>'Market Cap % GDP'!AP10</f>
        <v>107.7</v>
      </c>
      <c r="D889">
        <f>'Turnover % GDP'!AP10</f>
        <v>69.599999999999994</v>
      </c>
      <c r="E889">
        <f>'Listed Co.s'!AP10</f>
        <v>245</v>
      </c>
      <c r="F889">
        <f>AS!AP10</f>
        <v>1</v>
      </c>
      <c r="G889" s="9">
        <f>TSA!AP10</f>
        <v>7</v>
      </c>
    </row>
    <row r="890" spans="3:7" x14ac:dyDescent="0.25">
      <c r="C890" s="4">
        <f>'Market Cap % GDP'!AP11</f>
        <v>109.4</v>
      </c>
      <c r="D890">
        <f>'Turnover % GDP'!AP11</f>
        <v>80</v>
      </c>
      <c r="E890">
        <f>'Listed Co.s'!AP11</f>
        <v>258</v>
      </c>
      <c r="F890">
        <f>AS!AP11</f>
        <v>1</v>
      </c>
      <c r="G890" s="9">
        <f>TSA!AP11</f>
        <v>8</v>
      </c>
    </row>
    <row r="891" spans="3:7" x14ac:dyDescent="0.25">
      <c r="C891" s="4">
        <f>'Market Cap % GDP'!AP12</f>
        <v>144.19999999999999</v>
      </c>
      <c r="D891">
        <f>'Turnover % GDP'!AP12</f>
        <v>92</v>
      </c>
      <c r="E891">
        <f>'Listed Co.s'!AP12</f>
        <v>277</v>
      </c>
      <c r="F891">
        <f>AS!AP12</f>
        <v>1</v>
      </c>
      <c r="G891" s="9">
        <f>TSA!AP12</f>
        <v>9</v>
      </c>
    </row>
    <row r="892" spans="3:7" x14ac:dyDescent="0.25">
      <c r="C892" s="4">
        <f>'Market Cap % GDP'!AP13</f>
        <v>132.80000000000001</v>
      </c>
      <c r="D892">
        <f>'Turnover % GDP'!AP13</f>
        <v>157.69999999999999</v>
      </c>
      <c r="E892">
        <f>'Listed Co.s'!AP13</f>
        <v>292</v>
      </c>
      <c r="F892">
        <f>AS!AP13</f>
        <v>1</v>
      </c>
      <c r="G892" s="9">
        <f>TSA!AP13</f>
        <v>10</v>
      </c>
    </row>
    <row r="893" spans="3:7" x14ac:dyDescent="0.25">
      <c r="C893" s="4">
        <f>'Market Cap % GDP'!AP14</f>
        <v>104</v>
      </c>
      <c r="D893">
        <f>'Turnover % GDP'!AP14</f>
        <v>132.6</v>
      </c>
      <c r="E893">
        <f>'Listed Co.s'!AP14</f>
        <v>285</v>
      </c>
      <c r="F893">
        <f>AS!AP14</f>
        <v>1</v>
      </c>
      <c r="G893" s="9">
        <f>TSA!AP14</f>
        <v>11</v>
      </c>
    </row>
    <row r="894" spans="3:7" x14ac:dyDescent="0.25">
      <c r="C894" s="4">
        <f>'Market Cap % GDP'!AP15</f>
        <v>71.5</v>
      </c>
      <c r="D894">
        <f>'Turnover % GDP'!AP15</f>
        <v>87.1</v>
      </c>
      <c r="E894">
        <f>'Listed Co.s'!AP15</f>
        <v>278</v>
      </c>
      <c r="F894">
        <f>AS!AP15</f>
        <v>1</v>
      </c>
      <c r="G894" s="9">
        <f>TSA!AP15</f>
        <v>12</v>
      </c>
    </row>
    <row r="895" spans="3:7" x14ac:dyDescent="0.25">
      <c r="C895" s="4">
        <f>'Market Cap % GDP'!AP16</f>
        <v>92.1</v>
      </c>
      <c r="D895">
        <f>'Turnover % GDP'!AP16</f>
        <v>83.8</v>
      </c>
      <c r="E895">
        <f>'Listed Co.s'!AP16</f>
        <v>262</v>
      </c>
      <c r="F895">
        <f>AS!AP16</f>
        <v>1</v>
      </c>
      <c r="G895" s="9">
        <f>TSA!AP16</f>
        <v>13</v>
      </c>
    </row>
    <row r="896" spans="3:7" x14ac:dyDescent="0.25">
      <c r="C896" s="4">
        <f>'Market Cap % GDP'!AP17</f>
        <v>104.1</v>
      </c>
      <c r="D896">
        <f>'Turnover % GDP'!AP17</f>
        <v>113.9</v>
      </c>
      <c r="E896">
        <f>'Listed Co.s'!AP17</f>
        <v>256</v>
      </c>
      <c r="F896">
        <f>AS!AP17</f>
        <v>1</v>
      </c>
      <c r="G896" s="9">
        <f>TSA!AP17</f>
        <v>14</v>
      </c>
    </row>
    <row r="897" spans="3:7" x14ac:dyDescent="0.25">
      <c r="C897" s="4">
        <f>'Market Cap % GDP'!AP18</f>
        <v>109</v>
      </c>
      <c r="D897">
        <f>'Turnover % GDP'!AP18</f>
        <v>125.2</v>
      </c>
      <c r="E897">
        <f>'Listed Co.s'!AP18</f>
        <v>252</v>
      </c>
      <c r="F897">
        <f>AS!AP18</f>
        <v>1</v>
      </c>
      <c r="G897" s="9">
        <f>TSA!AP18</f>
        <v>15</v>
      </c>
    </row>
    <row r="898" spans="3:7" x14ac:dyDescent="0.25">
      <c r="C898" s="4">
        <f>'Market Cap % GDP'!AP19</f>
        <v>143.6</v>
      </c>
      <c r="D898">
        <f>'Turnover % GDP'!AP19</f>
        <v>169.7</v>
      </c>
      <c r="E898">
        <f>'Listed Co.s'!AP19</f>
        <v>321</v>
      </c>
      <c r="F898">
        <f>AS!AP19</f>
        <v>1</v>
      </c>
      <c r="G898" s="9">
        <f>TSA!AP19</f>
        <v>16</v>
      </c>
    </row>
    <row r="899" spans="3:7" x14ac:dyDescent="0.25">
      <c r="C899" s="4">
        <f>'Market Cap % GDP'!AP20</f>
        <v>132.4</v>
      </c>
      <c r="D899">
        <f>'Turnover % GDP'!AP20</f>
        <v>209.5</v>
      </c>
      <c r="E899">
        <f>'Listed Co.s'!AP20</f>
        <v>272</v>
      </c>
      <c r="F899">
        <f>AS!AP20</f>
        <v>1</v>
      </c>
      <c r="G899" s="9">
        <f>TSA!AP20</f>
        <v>17</v>
      </c>
    </row>
    <row r="900" spans="3:7" x14ac:dyDescent="0.25">
      <c r="C900" s="4">
        <f>'Market Cap % GDP'!AP21</f>
        <v>51.9</v>
      </c>
      <c r="D900">
        <f>'Turnover % GDP'!AP21</f>
        <v>132</v>
      </c>
      <c r="E900">
        <f>'Listed Co.s'!AP21</f>
        <v>341</v>
      </c>
      <c r="F900">
        <f>AS!AP21</f>
        <v>1</v>
      </c>
      <c r="G900" s="9">
        <f>TSA!AP21</f>
        <v>18</v>
      </c>
    </row>
    <row r="901" spans="3:7" x14ac:dyDescent="0.25">
      <c r="C901" s="4">
        <f>'Market Cap % GDP'!AP22</f>
        <v>106.5</v>
      </c>
      <c r="D901">
        <f>'Turnover % GDP'!AP22</f>
        <v>96.2</v>
      </c>
      <c r="E901">
        <f>'Listed Co.s'!AP22</f>
        <v>333</v>
      </c>
      <c r="F901">
        <f>AS!AP22</f>
        <v>1</v>
      </c>
      <c r="G901" s="9">
        <f>TSA!AP22</f>
        <v>19</v>
      </c>
    </row>
    <row r="902" spans="3:7" x14ac:dyDescent="0.25">
      <c r="C902" s="4">
        <f>'Market Cap % GDP'!AP23</f>
        <v>125.5</v>
      </c>
      <c r="D902">
        <f>'Turnover % GDP'!AP23</f>
        <v>95</v>
      </c>
      <c r="E902">
        <f>'Listed Co.s'!AP23</f>
        <v>331</v>
      </c>
      <c r="F902">
        <f>AS!AP23</f>
        <v>1</v>
      </c>
      <c r="G902" s="9">
        <f>TSA!AP23</f>
        <v>20</v>
      </c>
    </row>
    <row r="903" spans="3:7" x14ac:dyDescent="0.25">
      <c r="C903" s="4">
        <f>'Market Cap % GDP'!AP24</f>
        <v>87.1</v>
      </c>
      <c r="D903">
        <f>'Turnover % GDP'!AP24</f>
        <v>93.7</v>
      </c>
      <c r="E903">
        <f>'Listed Co.s'!AP24</f>
        <v>340</v>
      </c>
      <c r="F903">
        <f>AS!AP24</f>
        <v>1</v>
      </c>
      <c r="G903" s="9">
        <f>TSA!AP24</f>
        <v>21</v>
      </c>
    </row>
    <row r="904" spans="3:7" x14ac:dyDescent="0.25">
      <c r="C904" s="4">
        <f>'Market Cap % GDP'!AQ3</f>
        <v>11.4</v>
      </c>
      <c r="D904">
        <f>'Turnover % GDP'!AQ3</f>
        <v>0.5</v>
      </c>
      <c r="E904">
        <f>'Listed Co.s'!AQ3</f>
        <v>175</v>
      </c>
      <c r="F904">
        <f>AS!AQ3</f>
        <v>0</v>
      </c>
      <c r="G904" s="9">
        <f>TSA!AQ3</f>
        <v>0</v>
      </c>
    </row>
    <row r="905" spans="3:7" x14ac:dyDescent="0.25">
      <c r="C905" s="4">
        <f>'Market Cap % GDP'!AQ4</f>
        <v>21.6</v>
      </c>
      <c r="D905">
        <f>'Turnover % GDP'!AQ4</f>
        <v>1.2</v>
      </c>
      <c r="E905">
        <f>'Listed Co.s'!AQ4</f>
        <v>178</v>
      </c>
      <c r="F905">
        <f>AS!AQ4</f>
        <v>0</v>
      </c>
      <c r="G905" s="9">
        <f>TSA!AQ4</f>
        <v>0</v>
      </c>
    </row>
    <row r="906" spans="3:7" x14ac:dyDescent="0.25">
      <c r="C906" s="4">
        <f>'Market Cap % GDP'!AQ5</f>
        <v>14.8</v>
      </c>
      <c r="D906">
        <f>'Turnover % GDP'!AQ5</f>
        <v>1.2</v>
      </c>
      <c r="E906">
        <f>'Listed Co.s'!AQ5</f>
        <v>190</v>
      </c>
      <c r="F906">
        <f>AS!AQ5</f>
        <v>0</v>
      </c>
      <c r="G906" s="9">
        <f>TSA!AQ5</f>
        <v>0</v>
      </c>
    </row>
    <row r="907" spans="3:7" x14ac:dyDescent="0.25">
      <c r="C907" s="4">
        <f>'Market Cap % GDP'!AQ6</f>
        <v>24.2</v>
      </c>
      <c r="D907">
        <f>'Turnover % GDP'!AQ6</f>
        <v>3.7</v>
      </c>
      <c r="E907">
        <f>'Listed Co.s'!AQ6</f>
        <v>200</v>
      </c>
      <c r="F907">
        <f>AS!AQ6</f>
        <v>0</v>
      </c>
      <c r="G907" s="9">
        <f>TSA!AQ6</f>
        <v>0</v>
      </c>
    </row>
    <row r="908" spans="3:7" x14ac:dyDescent="0.25">
      <c r="C908" s="4">
        <f>'Market Cap % GDP'!AQ7</f>
        <v>24.6</v>
      </c>
      <c r="D908">
        <f>'Turnover % GDP'!AQ7</f>
        <v>6</v>
      </c>
      <c r="E908">
        <f>'Listed Co.s'!AQ7</f>
        <v>215</v>
      </c>
      <c r="F908">
        <f>AS!AQ7</f>
        <v>0</v>
      </c>
      <c r="G908" s="9">
        <f>TSA!AQ7</f>
        <v>0</v>
      </c>
    </row>
    <row r="909" spans="3:7" x14ac:dyDescent="0.25">
      <c r="C909" s="4">
        <f>'Market Cap % GDP'!AQ8</f>
        <v>15.3</v>
      </c>
      <c r="D909">
        <f>'Turnover % GDP'!AQ8</f>
        <v>1.7</v>
      </c>
      <c r="E909">
        <f>'Listed Co.s'!AQ8</f>
        <v>226</v>
      </c>
      <c r="F909">
        <f>AS!AQ8</f>
        <v>0</v>
      </c>
      <c r="G909" s="9">
        <f>TSA!AQ8</f>
        <v>0</v>
      </c>
    </row>
    <row r="910" spans="3:7" x14ac:dyDescent="0.25">
      <c r="C910" s="4">
        <f>'Market Cap % GDP'!AQ9</f>
        <v>13.3</v>
      </c>
      <c r="D910">
        <f>'Turnover % GDP'!AQ9</f>
        <v>1</v>
      </c>
      <c r="E910">
        <f>'Listed Co.s'!AQ9</f>
        <v>235</v>
      </c>
      <c r="F910">
        <f>AS!AQ9</f>
        <v>0</v>
      </c>
      <c r="G910" s="9">
        <f>TSA!AQ9</f>
        <v>0</v>
      </c>
    </row>
    <row r="911" spans="3:7" x14ac:dyDescent="0.25">
      <c r="C911" s="4">
        <f>'Market Cap % GDP'!AQ10</f>
        <v>13.9</v>
      </c>
      <c r="D911">
        <f>'Turnover % GDP'!AQ10</f>
        <v>2</v>
      </c>
      <c r="E911">
        <f>'Listed Co.s'!AQ10</f>
        <v>239</v>
      </c>
      <c r="F911">
        <f>AS!AQ10</f>
        <v>0</v>
      </c>
      <c r="G911" s="9">
        <f>TSA!AQ10</f>
        <v>0</v>
      </c>
    </row>
    <row r="912" spans="3:7" x14ac:dyDescent="0.25">
      <c r="C912" s="4">
        <f>'Market Cap % GDP'!AQ11</f>
        <v>10.8</v>
      </c>
      <c r="D912">
        <f>'Turnover % GDP'!AQ11</f>
        <v>1.8</v>
      </c>
      <c r="E912">
        <f>'Listed Co.s'!AQ11</f>
        <v>233</v>
      </c>
      <c r="F912">
        <f>AS!AQ11</f>
        <v>1</v>
      </c>
      <c r="G912" s="9">
        <f>TSA!AQ11</f>
        <v>1</v>
      </c>
    </row>
    <row r="913" spans="3:7" x14ac:dyDescent="0.25">
      <c r="C913" s="4">
        <f>'Market Cap % GDP'!AQ12</f>
        <v>10.1</v>
      </c>
      <c r="D913">
        <f>'Turnover % GDP'!AQ12</f>
        <v>1.3</v>
      </c>
      <c r="E913">
        <f>'Listed Co.s'!AQ12</f>
        <v>239</v>
      </c>
      <c r="F913">
        <f>AS!AQ12</f>
        <v>1</v>
      </c>
      <c r="G913" s="9">
        <f>TSA!AQ12</f>
        <v>2</v>
      </c>
    </row>
    <row r="914" spans="3:7" x14ac:dyDescent="0.25">
      <c r="C914" s="4">
        <f>'Market Cap % GDP'!AQ13</f>
        <v>6.6</v>
      </c>
      <c r="D914">
        <f>'Turnover % GDP'!AQ13</f>
        <v>0.9</v>
      </c>
      <c r="E914">
        <f>'Listed Co.s'!AQ13</f>
        <v>239</v>
      </c>
      <c r="F914">
        <f>AS!AQ13</f>
        <v>1</v>
      </c>
      <c r="G914" s="9">
        <f>TSA!AQ13</f>
        <v>3</v>
      </c>
    </row>
    <row r="915" spans="3:7" x14ac:dyDescent="0.25">
      <c r="C915" s="4">
        <f>'Market Cap % GDP'!AQ14</f>
        <v>8.5</v>
      </c>
      <c r="D915">
        <f>'Turnover % GDP'!AQ14</f>
        <v>1</v>
      </c>
      <c r="E915">
        <f>'Listed Co.s'!AQ14</f>
        <v>238</v>
      </c>
      <c r="F915">
        <f>AS!AQ14</f>
        <v>1</v>
      </c>
      <c r="G915" s="9">
        <f>TSA!AQ14</f>
        <v>4</v>
      </c>
    </row>
    <row r="916" spans="3:7" x14ac:dyDescent="0.25">
      <c r="C916" s="4">
        <f>'Market Cap % GDP'!AQ15</f>
        <v>9.8000000000000007</v>
      </c>
      <c r="D916">
        <f>'Turnover % GDP'!AQ15</f>
        <v>1.9</v>
      </c>
      <c r="E916">
        <f>'Listed Co.s'!AQ15</f>
        <v>238</v>
      </c>
      <c r="F916">
        <f>AS!AQ15</f>
        <v>1</v>
      </c>
      <c r="G916" s="9">
        <f>TSA!AQ15</f>
        <v>5</v>
      </c>
    </row>
    <row r="917" spans="3:7" x14ac:dyDescent="0.25">
      <c r="C917" s="4">
        <f>'Market Cap % GDP'!AQ16</f>
        <v>14.4</v>
      </c>
      <c r="D917">
        <f>'Turnover % GDP'!AQ16</f>
        <v>4.0999999999999996</v>
      </c>
      <c r="E917">
        <f>'Listed Co.s'!AQ16</f>
        <v>244</v>
      </c>
      <c r="F917">
        <f>AS!AQ16</f>
        <v>1</v>
      </c>
      <c r="G917" s="9">
        <f>TSA!AQ16</f>
        <v>6</v>
      </c>
    </row>
    <row r="918" spans="3:7" x14ac:dyDescent="0.25">
      <c r="C918" s="4">
        <f>'Market Cap % GDP'!AQ17</f>
        <v>17.7</v>
      </c>
      <c r="D918">
        <f>'Turnover % GDP'!AQ17</f>
        <v>2.8</v>
      </c>
      <c r="E918">
        <f>'Listed Co.s'!AQ17</f>
        <v>245</v>
      </c>
      <c r="F918">
        <f>AS!AQ17</f>
        <v>1</v>
      </c>
      <c r="G918" s="9">
        <f>TSA!AQ17</f>
        <v>7</v>
      </c>
    </row>
    <row r="919" spans="3:7" x14ac:dyDescent="0.25">
      <c r="C919" s="4">
        <f>'Market Cap % GDP'!AQ18</f>
        <v>23.4</v>
      </c>
      <c r="D919">
        <f>'Turnover % GDP'!AQ18</f>
        <v>4.7</v>
      </c>
      <c r="E919">
        <f>'Listed Co.s'!AQ18</f>
        <v>239</v>
      </c>
      <c r="F919">
        <f>AS!AQ18</f>
        <v>1</v>
      </c>
      <c r="G919" s="9">
        <f>TSA!AQ18</f>
        <v>8</v>
      </c>
    </row>
    <row r="920" spans="3:7" x14ac:dyDescent="0.25">
      <c r="C920" s="4">
        <f>'Market Cap % GDP'!AQ19</f>
        <v>27.5</v>
      </c>
      <c r="D920">
        <f>'Turnover % GDP'!AQ19</f>
        <v>3.5</v>
      </c>
      <c r="E920">
        <f>'Listed Co.s'!AQ19</f>
        <v>237</v>
      </c>
      <c r="F920">
        <f>AS!AQ19</f>
        <v>1</v>
      </c>
      <c r="G920" s="9">
        <f>TSA!AQ19</f>
        <v>9</v>
      </c>
    </row>
    <row r="921" spans="3:7" x14ac:dyDescent="0.25">
      <c r="C921" s="4">
        <f>'Market Cap % GDP'!AQ20</f>
        <v>23.3</v>
      </c>
      <c r="D921">
        <f>'Turnover % GDP'!AQ20</f>
        <v>2.9</v>
      </c>
      <c r="E921">
        <f>'Listed Co.s'!AQ20</f>
        <v>235</v>
      </c>
      <c r="F921">
        <f>AS!AQ20</f>
        <v>1</v>
      </c>
      <c r="G921" s="9">
        <f>TSA!AQ20</f>
        <v>10</v>
      </c>
    </row>
    <row r="922" spans="3:7" x14ac:dyDescent="0.25">
      <c r="C922" s="4">
        <f>'Market Cap % GDP'!AQ21</f>
        <v>10.6</v>
      </c>
      <c r="D922">
        <f>'Turnover % GDP'!AQ21</f>
        <v>2.5</v>
      </c>
      <c r="E922">
        <f>'Listed Co.s'!AQ21</f>
        <v>234</v>
      </c>
      <c r="F922">
        <f>AS!AQ21</f>
        <v>1</v>
      </c>
      <c r="G922" s="9">
        <f>TSA!AQ21</f>
        <v>11</v>
      </c>
    </row>
    <row r="923" spans="3:7" x14ac:dyDescent="0.25">
      <c r="C923" s="4">
        <f>'Market Cap % GDP'!AQ22</f>
        <v>19.3</v>
      </c>
      <c r="D923">
        <f>'Turnover % GDP'!AQ22</f>
        <v>2.1</v>
      </c>
      <c r="E923">
        <f>'Listed Co.s'!AQ22</f>
        <v>231</v>
      </c>
      <c r="F923">
        <f>AS!AQ22</f>
        <v>1</v>
      </c>
      <c r="G923" s="9">
        <f>TSA!AQ22</f>
        <v>12</v>
      </c>
    </row>
    <row r="924" spans="3:7" x14ac:dyDescent="0.25">
      <c r="C924" s="4">
        <f>'Market Cap % GDP'!AQ23</f>
        <v>40.200000000000003</v>
      </c>
      <c r="D924">
        <f>'Turnover % GDP'!AQ23</f>
        <v>6.7</v>
      </c>
      <c r="E924">
        <f>'Listed Co.s'!AQ23</f>
        <v>241</v>
      </c>
      <c r="F924">
        <f>AS!AQ23</f>
        <v>1</v>
      </c>
      <c r="G924" s="9">
        <f>TSA!AQ23</f>
        <v>13</v>
      </c>
    </row>
    <row r="925" spans="3:7" x14ac:dyDescent="0.25">
      <c r="C925" s="4">
        <f>'Market Cap % GDP'!AQ24</f>
        <v>32.799999999999997</v>
      </c>
      <c r="D925">
        <f>'Turnover % GDP'!AQ24</f>
        <v>8.4</v>
      </c>
      <c r="E925">
        <f>'Listed Co.s'!AQ24</f>
        <v>253</v>
      </c>
      <c r="F925">
        <f>AS!AQ24</f>
        <v>1</v>
      </c>
      <c r="G925" s="9">
        <f>TSA!AQ24</f>
        <v>14</v>
      </c>
    </row>
    <row r="926" spans="3:7" x14ac:dyDescent="0.25">
      <c r="C926" s="4">
        <f>'Market Cap % GDP'!AR3</f>
        <v>4.3</v>
      </c>
      <c r="D926">
        <f>'Turnover % GDP'!AR3</f>
        <v>0.2</v>
      </c>
      <c r="E926">
        <f>'Listed Co.s'!AR3</f>
        <v>13</v>
      </c>
      <c r="F926">
        <f>AS!AR3</f>
        <v>0</v>
      </c>
      <c r="G926" s="9">
        <f>TSA!AR3</f>
        <v>0</v>
      </c>
    </row>
    <row r="927" spans="3:7" x14ac:dyDescent="0.25">
      <c r="C927" s="4">
        <f>'Market Cap % GDP'!AR4</f>
        <v>5.4</v>
      </c>
      <c r="D927">
        <f>'Turnover % GDP'!AR4</f>
        <v>0.2</v>
      </c>
      <c r="E927">
        <f>'Listed Co.s'!AR4</f>
        <v>15</v>
      </c>
      <c r="F927">
        <f>AS!AR4</f>
        <v>0</v>
      </c>
      <c r="G927" s="9">
        <f>TSA!AR4</f>
        <v>0</v>
      </c>
    </row>
    <row r="928" spans="3:7" x14ac:dyDescent="0.25">
      <c r="C928" s="4">
        <f>'Market Cap % GDP'!AR5</f>
        <v>5.3</v>
      </c>
      <c r="D928">
        <f>'Turnover % GDP'!AR5</f>
        <v>0.2</v>
      </c>
      <c r="E928">
        <f>'Listed Co.s'!AR5</f>
        <v>17</v>
      </c>
      <c r="F928">
        <f>AS!AR5</f>
        <v>0</v>
      </c>
      <c r="G928" s="9">
        <f>TSA!AR5</f>
        <v>0</v>
      </c>
    </row>
    <row r="929" spans="3:7" x14ac:dyDescent="0.25">
      <c r="C929" s="4">
        <f>'Market Cap % GDP'!AR6</f>
        <v>6.5</v>
      </c>
      <c r="D929">
        <f>'Turnover % GDP'!AR6</f>
        <v>0.3</v>
      </c>
      <c r="E929">
        <f>'Listed Co.s'!AR6</f>
        <v>19</v>
      </c>
      <c r="F929">
        <f>AS!AR6</f>
        <v>0</v>
      </c>
      <c r="G929" s="9">
        <f>TSA!AR6</f>
        <v>0</v>
      </c>
    </row>
    <row r="930" spans="3:7" x14ac:dyDescent="0.25">
      <c r="C930" s="4">
        <f>'Market Cap % GDP'!AR7</f>
        <v>16.399999999999999</v>
      </c>
      <c r="D930">
        <f>'Turnover % GDP'!AR7</f>
        <v>1.9</v>
      </c>
      <c r="E930">
        <f>'Listed Co.s'!AR7</f>
        <v>21</v>
      </c>
      <c r="F930">
        <f>AS!AR7</f>
        <v>0</v>
      </c>
      <c r="G930" s="9">
        <f>TSA!AR7</f>
        <v>0</v>
      </c>
    </row>
    <row r="931" spans="3:7" x14ac:dyDescent="0.25">
      <c r="C931" s="4">
        <f>'Market Cap % GDP'!AR8</f>
        <v>21.8</v>
      </c>
      <c r="D931">
        <f>'Turnover % GDP'!AR8</f>
        <v>3.7</v>
      </c>
      <c r="E931">
        <f>'Listed Co.s'!AR8</f>
        <v>26</v>
      </c>
      <c r="F931">
        <f>AS!AR8</f>
        <v>0</v>
      </c>
      <c r="G931" s="9">
        <f>TSA!AR8</f>
        <v>0</v>
      </c>
    </row>
    <row r="932" spans="3:7" x14ac:dyDescent="0.25">
      <c r="C932" s="4">
        <f>'Market Cap % GDP'!AR9</f>
        <v>21.8</v>
      </c>
      <c r="D932">
        <f>'Turnover % GDP'!AR9</f>
        <v>1.4</v>
      </c>
      <c r="E932">
        <f>'Listed Co.s'!AR9</f>
        <v>30</v>
      </c>
      <c r="F932">
        <f>AS!AR9</f>
        <v>0</v>
      </c>
      <c r="G932" s="9">
        <f>TSA!AR9</f>
        <v>0</v>
      </c>
    </row>
    <row r="933" spans="3:7" x14ac:dyDescent="0.25">
      <c r="C933" s="4">
        <f>'Market Cap % GDP'!AR10</f>
        <v>11.2</v>
      </c>
      <c r="D933">
        <f>'Turnover % GDP'!AR10</f>
        <v>1.3</v>
      </c>
      <c r="E933">
        <f>'Listed Co.s'!AR10</f>
        <v>34</v>
      </c>
      <c r="F933">
        <f>AS!AR10</f>
        <v>1</v>
      </c>
      <c r="G933" s="9">
        <f>TSA!AR10</f>
        <v>1</v>
      </c>
    </row>
    <row r="934" spans="3:7" x14ac:dyDescent="0.25">
      <c r="C934" s="4">
        <f>'Market Cap % GDP'!AR11</f>
        <v>10.4</v>
      </c>
      <c r="D934">
        <f>'Turnover % GDP'!AR11</f>
        <v>0.9</v>
      </c>
      <c r="E934">
        <f>'Listed Co.s'!AR11</f>
        <v>38</v>
      </c>
      <c r="F934">
        <f>AS!AR11</f>
        <v>1</v>
      </c>
      <c r="G934" s="9">
        <f>TSA!AR11</f>
        <v>2</v>
      </c>
    </row>
    <row r="935" spans="3:7" x14ac:dyDescent="0.25">
      <c r="C935" s="4">
        <f>'Market Cap % GDP'!AR12</f>
        <v>11.8</v>
      </c>
      <c r="D935">
        <f>'Turnover % GDP'!AR12</f>
        <v>1.8</v>
      </c>
      <c r="E935">
        <f>'Listed Co.s'!AR12</f>
        <v>44</v>
      </c>
      <c r="F935">
        <f>AS!AR12</f>
        <v>1</v>
      </c>
      <c r="G935" s="9">
        <f>TSA!AR12</f>
        <v>3</v>
      </c>
    </row>
    <row r="936" spans="3:7" x14ac:dyDescent="0.25">
      <c r="C936" s="4">
        <f>'Market Cap % GDP'!AR13</f>
        <v>13.2</v>
      </c>
      <c r="D936">
        <f>'Turnover % GDP'!AR13</f>
        <v>2.9</v>
      </c>
      <c r="E936">
        <f>'Listed Co.s'!AR13</f>
        <v>44</v>
      </c>
      <c r="F936">
        <f>AS!AR13</f>
        <v>1</v>
      </c>
      <c r="G936" s="9">
        <f>TSA!AR13</f>
        <v>4</v>
      </c>
    </row>
    <row r="937" spans="3:7" x14ac:dyDescent="0.25">
      <c r="C937" s="4">
        <f>'Market Cap % GDP'!AR14</f>
        <v>10.4</v>
      </c>
      <c r="D937">
        <f>'Turnover % GDP'!AR14</f>
        <v>1.4</v>
      </c>
      <c r="E937">
        <f>'Listed Co.s'!AR14</f>
        <v>46</v>
      </c>
      <c r="F937">
        <f>AS!AR14</f>
        <v>1</v>
      </c>
      <c r="G937" s="9">
        <f>TSA!AR14</f>
        <v>5</v>
      </c>
    </row>
    <row r="938" spans="3:7" x14ac:dyDescent="0.25">
      <c r="C938" s="4">
        <f>'Market Cap % GDP'!AR15</f>
        <v>9.1999999999999993</v>
      </c>
      <c r="D938">
        <f>'Turnover % GDP'!AR15</f>
        <v>1</v>
      </c>
      <c r="E938">
        <f>'Listed Co.s'!AR15</f>
        <v>47</v>
      </c>
      <c r="F938">
        <f>AS!AR15</f>
        <v>1</v>
      </c>
      <c r="G938" s="9">
        <f>TSA!AR15</f>
        <v>6</v>
      </c>
    </row>
    <row r="939" spans="3:7" x14ac:dyDescent="0.25">
      <c r="C939" s="4">
        <f>'Market Cap % GDP'!AR16</f>
        <v>9</v>
      </c>
      <c r="D939">
        <f>'Turnover % GDP'!AR16</f>
        <v>0.6</v>
      </c>
      <c r="E939">
        <f>'Listed Co.s'!AR16</f>
        <v>46</v>
      </c>
      <c r="F939">
        <f>AS!AR16</f>
        <v>1</v>
      </c>
      <c r="G939" s="9">
        <f>TSA!AR16</f>
        <v>7</v>
      </c>
    </row>
    <row r="940" spans="3:7" x14ac:dyDescent="0.25">
      <c r="C940" s="4">
        <f>'Market Cap % GDP'!AR17</f>
        <v>8.5</v>
      </c>
      <c r="D940">
        <f>'Turnover % GDP'!AR17</f>
        <v>0.7</v>
      </c>
      <c r="E940">
        <f>'Listed Co.s'!AR17</f>
        <v>44</v>
      </c>
      <c r="F940">
        <f>AS!AR17</f>
        <v>1</v>
      </c>
      <c r="G940" s="9">
        <f>TSA!AR17</f>
        <v>8</v>
      </c>
    </row>
    <row r="941" spans="3:7" x14ac:dyDescent="0.25">
      <c r="C941" s="4">
        <f>'Market Cap % GDP'!AR18</f>
        <v>8.9</v>
      </c>
      <c r="D941">
        <f>'Turnover % GDP'!AR18</f>
        <v>1.4</v>
      </c>
      <c r="E941">
        <f>'Listed Co.s'!AR18</f>
        <v>46</v>
      </c>
      <c r="F941">
        <f>AS!AR18</f>
        <v>1</v>
      </c>
      <c r="G941" s="9">
        <f>TSA!AR18</f>
        <v>9</v>
      </c>
    </row>
    <row r="942" spans="3:7" x14ac:dyDescent="0.25">
      <c r="C942" s="4">
        <f>'Market Cap % GDP'!AR19</f>
        <v>12.9</v>
      </c>
      <c r="D942">
        <f>'Turnover % GDP'!AR19</f>
        <v>1.5</v>
      </c>
      <c r="E942">
        <f>'Listed Co.s'!AR19</f>
        <v>48</v>
      </c>
      <c r="F942">
        <f>AS!AR19</f>
        <v>1</v>
      </c>
      <c r="G942" s="9">
        <f>TSA!AR19</f>
        <v>10</v>
      </c>
    </row>
    <row r="943" spans="3:7" x14ac:dyDescent="0.25">
      <c r="C943" s="4">
        <f>'Market Cap % GDP'!AR20</f>
        <v>13.8</v>
      </c>
      <c r="D943">
        <f>'Turnover % GDP'!AR20</f>
        <v>1.7</v>
      </c>
      <c r="E943">
        <f>'Listed Co.s'!AR20</f>
        <v>50</v>
      </c>
      <c r="F943">
        <f>AS!AR20</f>
        <v>1</v>
      </c>
      <c r="G943" s="9">
        <f>TSA!AR20</f>
        <v>11</v>
      </c>
    </row>
    <row r="944" spans="3:7" x14ac:dyDescent="0.25">
      <c r="C944" s="4">
        <f>'Market Cap % GDP'!AR21</f>
        <v>14.2</v>
      </c>
      <c r="D944">
        <f>'Turnover % GDP'!AR21</f>
        <v>3.3</v>
      </c>
      <c r="E944">
        <f>'Listed Co.s'!AR21</f>
        <v>49</v>
      </c>
      <c r="F944">
        <f>AS!AR21</f>
        <v>1</v>
      </c>
      <c r="G944" s="9">
        <f>TSA!AR21</f>
        <v>12</v>
      </c>
    </row>
    <row r="945" spans="3:7" x14ac:dyDescent="0.25">
      <c r="C945" s="4">
        <f>'Market Cap % GDP'!AR22</f>
        <v>20.9</v>
      </c>
      <c r="D945">
        <f>'Turnover % GDP'!AR22</f>
        <v>2.9</v>
      </c>
      <c r="E945">
        <f>'Listed Co.s'!AR22</f>
        <v>52</v>
      </c>
      <c r="F945">
        <f>AS!AR22</f>
        <v>1</v>
      </c>
      <c r="G945" s="9">
        <f>TSA!AR22</f>
        <v>13</v>
      </c>
    </row>
    <row r="946" spans="3:7" x14ac:dyDescent="0.25">
      <c r="C946" s="4">
        <f>'Market Cap % GDP'!AR23</f>
        <v>24.1</v>
      </c>
      <c r="D946">
        <f>'Turnover % GDP'!AR23</f>
        <v>3.8</v>
      </c>
      <c r="E946">
        <f>'Listed Co.s'!AR23</f>
        <v>56</v>
      </c>
      <c r="F946">
        <f>AS!AR23</f>
        <v>1</v>
      </c>
      <c r="G946" s="9">
        <f>TSA!AR23</f>
        <v>14</v>
      </c>
    </row>
    <row r="947" spans="3:7" x14ac:dyDescent="0.25">
      <c r="C947" s="4">
        <f>'Market Cap % GDP'!AR24</f>
        <v>20.8</v>
      </c>
      <c r="D947">
        <f>'Turnover % GDP'!AR24</f>
        <v>2.4</v>
      </c>
      <c r="E947">
        <f>'Listed Co.s'!AR24</f>
        <v>57</v>
      </c>
      <c r="F947">
        <f>AS!AR24</f>
        <v>1</v>
      </c>
      <c r="G947" s="9">
        <f>TSA!AR24</f>
        <v>15</v>
      </c>
    </row>
    <row r="948" spans="3:7" x14ac:dyDescent="0.25">
      <c r="C948" s="4">
        <f>'Market Cap % GDP'!AS3</f>
        <v>12.7</v>
      </c>
      <c r="D948">
        <f>'Turnover % GDP'!AS3</f>
        <v>3.9</v>
      </c>
      <c r="E948">
        <f>'Listed Co.s'!AS3</f>
        <v>110</v>
      </c>
      <c r="F948">
        <f>AS!AS3</f>
        <v>0</v>
      </c>
      <c r="G948" s="9">
        <f>TSA!AS3</f>
        <v>0</v>
      </c>
    </row>
    <row r="949" spans="3:7" x14ac:dyDescent="0.25">
      <c r="C949" s="4">
        <f>'Market Cap % GDP'!AS4</f>
        <v>10.4</v>
      </c>
      <c r="D949">
        <f>'Turnover % GDP'!AS4</f>
        <v>5.7</v>
      </c>
      <c r="E949">
        <f>'Listed Co.s'!AS4</f>
        <v>134</v>
      </c>
      <c r="F949">
        <f>AS!AS4</f>
        <v>0</v>
      </c>
      <c r="G949" s="9">
        <f>TSA!AS4</f>
        <v>0</v>
      </c>
    </row>
    <row r="950" spans="3:7" x14ac:dyDescent="0.25">
      <c r="C950" s="4">
        <f>'Market Cap % GDP'!AS5</f>
        <v>6.2</v>
      </c>
      <c r="D950">
        <f>'Turnover % GDP'!AS5</f>
        <v>5.0999999999999996</v>
      </c>
      <c r="E950">
        <f>'Listed Co.s'!AS5</f>
        <v>145</v>
      </c>
      <c r="F950">
        <f>AS!AS5</f>
        <v>0</v>
      </c>
      <c r="G950" s="9">
        <f>TSA!AS5</f>
        <v>0</v>
      </c>
    </row>
    <row r="951" spans="3:7" x14ac:dyDescent="0.25">
      <c r="C951" s="4">
        <f>'Market Cap % GDP'!AS6</f>
        <v>20.8</v>
      </c>
      <c r="D951">
        <f>'Turnover % GDP'!AS6</f>
        <v>12.9</v>
      </c>
      <c r="E951">
        <f>'Listed Co.s'!AS6</f>
        <v>152</v>
      </c>
      <c r="F951">
        <f>AS!AS6</f>
        <v>0</v>
      </c>
      <c r="G951" s="9">
        <f>TSA!AS6</f>
        <v>0</v>
      </c>
    </row>
    <row r="952" spans="3:7" x14ac:dyDescent="0.25">
      <c r="C952" s="4">
        <f>'Market Cap % GDP'!AS7</f>
        <v>16.5</v>
      </c>
      <c r="D952">
        <f>'Turnover % GDP'!AS7</f>
        <v>16.600000000000001</v>
      </c>
      <c r="E952">
        <f>'Listed Co.s'!AS7</f>
        <v>176</v>
      </c>
      <c r="F952">
        <f>AS!AS7</f>
        <v>0</v>
      </c>
      <c r="G952" s="9">
        <f>TSA!AS7</f>
        <v>0</v>
      </c>
    </row>
    <row r="953" spans="3:7" x14ac:dyDescent="0.25">
      <c r="C953" s="4">
        <f>'Market Cap % GDP'!AS8</f>
        <v>12.3</v>
      </c>
      <c r="D953">
        <f>'Turnover % GDP'!AS8</f>
        <v>30.3</v>
      </c>
      <c r="E953">
        <f>'Listed Co.s'!AS8</f>
        <v>205</v>
      </c>
      <c r="F953">
        <f>AS!AS8</f>
        <v>1</v>
      </c>
      <c r="G953" s="9">
        <f>TSA!AS8</f>
        <v>1</v>
      </c>
    </row>
    <row r="954" spans="3:7" x14ac:dyDescent="0.25">
      <c r="C954" s="4">
        <f>'Market Cap % GDP'!AS9</f>
        <v>16.5</v>
      </c>
      <c r="D954">
        <f>'Turnover % GDP'!AS9</f>
        <v>20.3</v>
      </c>
      <c r="E954">
        <f>'Listed Co.s'!AS9</f>
        <v>228</v>
      </c>
      <c r="F954">
        <f>AS!AS9</f>
        <v>1</v>
      </c>
      <c r="G954" s="9">
        <f>TSA!AS9</f>
        <v>2</v>
      </c>
    </row>
    <row r="955" spans="3:7" x14ac:dyDescent="0.25">
      <c r="C955" s="4">
        <f>'Market Cap % GDP'!AS10</f>
        <v>32.200000000000003</v>
      </c>
      <c r="D955">
        <f>'Turnover % GDP'!AS10</f>
        <v>31.1</v>
      </c>
      <c r="E955">
        <f>'Listed Co.s'!AS10</f>
        <v>258</v>
      </c>
      <c r="F955">
        <f>AS!AS10</f>
        <v>1</v>
      </c>
      <c r="G955" s="9">
        <f>TSA!AS10</f>
        <v>3</v>
      </c>
    </row>
    <row r="956" spans="3:7" x14ac:dyDescent="0.25">
      <c r="C956" s="4">
        <f>'Market Cap % GDP'!AS11</f>
        <v>12.5</v>
      </c>
      <c r="D956">
        <f>'Turnover % GDP'!AS11</f>
        <v>25.4</v>
      </c>
      <c r="E956">
        <f>'Listed Co.s'!AS11</f>
        <v>277</v>
      </c>
      <c r="F956">
        <f>AS!AS11</f>
        <v>1</v>
      </c>
      <c r="G956" s="9">
        <f>TSA!AS11</f>
        <v>4</v>
      </c>
    </row>
    <row r="957" spans="3:7" x14ac:dyDescent="0.25">
      <c r="C957" s="4">
        <f>'Market Cap % GDP'!AS12</f>
        <v>45.1</v>
      </c>
      <c r="D957">
        <f>'Turnover % GDP'!AS12</f>
        <v>32.5</v>
      </c>
      <c r="E957">
        <f>'Listed Co.s'!AS12</f>
        <v>285</v>
      </c>
      <c r="F957">
        <f>AS!AS12</f>
        <v>1</v>
      </c>
      <c r="G957" s="9">
        <f>TSA!AS12</f>
        <v>5</v>
      </c>
    </row>
    <row r="958" spans="3:7" x14ac:dyDescent="0.25">
      <c r="C958" s="4">
        <f>'Market Cap % GDP'!AS13</f>
        <v>26.1</v>
      </c>
      <c r="D958">
        <f>'Turnover % GDP'!AS13</f>
        <v>67.2</v>
      </c>
      <c r="E958">
        <f>'Listed Co.s'!AS13</f>
        <v>315</v>
      </c>
      <c r="F958">
        <f>AS!AS13</f>
        <v>1</v>
      </c>
      <c r="G958" s="9">
        <f>TSA!AS13</f>
        <v>6</v>
      </c>
    </row>
    <row r="959" spans="3:7" x14ac:dyDescent="0.25">
      <c r="C959" s="4">
        <f>'Market Cap % GDP'!AS14</f>
        <v>24.1</v>
      </c>
      <c r="D959">
        <f>'Turnover % GDP'!AS14</f>
        <v>39.799999999999997</v>
      </c>
      <c r="E959">
        <f>'Listed Co.s'!AS14</f>
        <v>310</v>
      </c>
      <c r="F959">
        <f>AS!AS14</f>
        <v>1</v>
      </c>
      <c r="G959" s="9">
        <f>TSA!AS14</f>
        <v>7</v>
      </c>
    </row>
    <row r="960" spans="3:7" x14ac:dyDescent="0.25">
      <c r="C960" s="4">
        <f>'Market Cap % GDP'!AS15</f>
        <v>14.6</v>
      </c>
      <c r="D960">
        <f>'Turnover % GDP'!AS15</f>
        <v>30.4</v>
      </c>
      <c r="E960">
        <f>'Listed Co.s'!AS15</f>
        <v>288</v>
      </c>
      <c r="F960">
        <f>AS!AS15</f>
        <v>1</v>
      </c>
      <c r="G960" s="9">
        <f>TSA!AS15</f>
        <v>8</v>
      </c>
    </row>
    <row r="961" spans="3:7" x14ac:dyDescent="0.25">
      <c r="C961" s="4">
        <f>'Market Cap % GDP'!AS16</f>
        <v>22.6</v>
      </c>
      <c r="D961">
        <f>'Turnover % GDP'!AS16</f>
        <v>32.9</v>
      </c>
      <c r="E961">
        <f>'Listed Co.s'!AS16</f>
        <v>284</v>
      </c>
      <c r="F961">
        <f>AS!AS16</f>
        <v>1</v>
      </c>
      <c r="G961" s="9">
        <f>TSA!AS16</f>
        <v>9</v>
      </c>
    </row>
    <row r="962" spans="3:7" x14ac:dyDescent="0.25">
      <c r="C962" s="4">
        <f>'Market Cap % GDP'!AS17</f>
        <v>25.1</v>
      </c>
      <c r="D962">
        <f>'Turnover % GDP'!AS17</f>
        <v>37.6</v>
      </c>
      <c r="E962">
        <f>'Listed Co.s'!AS17</f>
        <v>296</v>
      </c>
      <c r="F962">
        <f>AS!AS17</f>
        <v>1</v>
      </c>
      <c r="G962" s="9">
        <f>TSA!AS17</f>
        <v>10</v>
      </c>
    </row>
    <row r="963" spans="3:7" x14ac:dyDescent="0.25">
      <c r="C963" s="4">
        <f>'Market Cap % GDP'!AS18</f>
        <v>33.4</v>
      </c>
      <c r="D963">
        <f>'Turnover % GDP'!AS18</f>
        <v>41.7</v>
      </c>
      <c r="E963">
        <f>'Listed Co.s'!AS18</f>
        <v>302</v>
      </c>
      <c r="F963">
        <f>AS!AS18</f>
        <v>1</v>
      </c>
      <c r="G963" s="9">
        <f>TSA!AS18</f>
        <v>11</v>
      </c>
    </row>
    <row r="964" spans="3:7" x14ac:dyDescent="0.25">
      <c r="C964" s="4">
        <f>'Market Cap % GDP'!AS19</f>
        <v>30.6</v>
      </c>
      <c r="D964">
        <f>'Turnover % GDP'!AS19</f>
        <v>42.9</v>
      </c>
      <c r="E964">
        <f>'Listed Co.s'!AS19</f>
        <v>314</v>
      </c>
      <c r="F964">
        <f>AS!AS19</f>
        <v>1</v>
      </c>
      <c r="G964" s="9">
        <f>TSA!AS19</f>
        <v>12</v>
      </c>
    </row>
    <row r="965" spans="3:7" x14ac:dyDescent="0.25">
      <c r="C965" s="4">
        <f>'Market Cap % GDP'!AS20</f>
        <v>44.3</v>
      </c>
      <c r="D965">
        <f>'Turnover % GDP'!AS20</f>
        <v>46.7</v>
      </c>
      <c r="E965">
        <f>'Listed Co.s'!AS20</f>
        <v>319</v>
      </c>
      <c r="F965">
        <f>AS!AS20</f>
        <v>1</v>
      </c>
      <c r="G965" s="9">
        <f>TSA!AS20</f>
        <v>13</v>
      </c>
    </row>
    <row r="966" spans="3:7" x14ac:dyDescent="0.25">
      <c r="C966" s="4">
        <f>'Market Cap % GDP'!AS21</f>
        <v>16.100000000000001</v>
      </c>
      <c r="D966">
        <f>'Turnover % GDP'!AS21</f>
        <v>32.799999999999997</v>
      </c>
      <c r="E966">
        <f>'Listed Co.s'!AS21</f>
        <v>317</v>
      </c>
      <c r="F966">
        <f>AS!AS21</f>
        <v>1</v>
      </c>
      <c r="G966" s="9">
        <f>TSA!AS21</f>
        <v>14</v>
      </c>
    </row>
    <row r="967" spans="3:7" x14ac:dyDescent="0.25">
      <c r="C967" s="4">
        <f>'Market Cap % GDP'!AS22</f>
        <v>36.700000000000003</v>
      </c>
      <c r="D967">
        <f>'Turnover % GDP'!AS22</f>
        <v>39.6</v>
      </c>
      <c r="E967">
        <f>'Listed Co.s'!AS22</f>
        <v>315</v>
      </c>
      <c r="F967">
        <f>AS!AS22</f>
        <v>1</v>
      </c>
      <c r="G967" s="9">
        <f>TSA!AS22</f>
        <v>15</v>
      </c>
    </row>
    <row r="968" spans="3:7" x14ac:dyDescent="0.25">
      <c r="C968" s="4">
        <f>'Market Cap % GDP'!AS23</f>
        <v>41.9</v>
      </c>
      <c r="D968">
        <f>'Turnover % GDP'!AS23</f>
        <v>57.7</v>
      </c>
      <c r="E968">
        <f>'Listed Co.s'!AS23</f>
        <v>337</v>
      </c>
      <c r="F968">
        <f>AS!AS23</f>
        <v>1</v>
      </c>
      <c r="G968" s="9">
        <f>TSA!AS23</f>
        <v>16</v>
      </c>
    </row>
    <row r="969" spans="3:7" x14ac:dyDescent="0.25">
      <c r="C969" s="4">
        <f>'Market Cap % GDP'!AS24</f>
        <v>26</v>
      </c>
      <c r="D969">
        <f>'Turnover % GDP'!AS24</f>
        <v>53.4</v>
      </c>
      <c r="E969">
        <f>'Listed Co.s'!AS24</f>
        <v>362</v>
      </c>
      <c r="F969">
        <f>AS!AS24</f>
        <v>1</v>
      </c>
      <c r="G969" s="9">
        <f>TSA!AS24</f>
        <v>17</v>
      </c>
    </row>
    <row r="970" spans="3:7" x14ac:dyDescent="0.25">
      <c r="C970" s="4">
        <f>'Market Cap % GDP'!AT3</f>
        <v>17.8</v>
      </c>
      <c r="D970">
        <f>'Turnover % GDP'!AT3</f>
        <v>4.7</v>
      </c>
      <c r="E970">
        <f>'Listed Co.s'!AT3</f>
        <v>76</v>
      </c>
      <c r="F970">
        <f>AS!AT3</f>
        <v>0</v>
      </c>
      <c r="G970" s="9">
        <f>TSA!AT3</f>
        <v>0</v>
      </c>
    </row>
    <row r="971" spans="3:7" x14ac:dyDescent="0.25">
      <c r="C971" s="4">
        <f>'Market Cap % GDP'!AT4</f>
        <v>21.6</v>
      </c>
      <c r="D971">
        <f>'Turnover % GDP'!AT4</f>
        <v>6.3</v>
      </c>
      <c r="E971">
        <f>'Listed Co.s'!AT4</f>
        <v>87</v>
      </c>
      <c r="F971">
        <f>AS!AT4</f>
        <v>0</v>
      </c>
      <c r="G971" s="9">
        <f>TSA!AT4</f>
        <v>0</v>
      </c>
    </row>
    <row r="972" spans="3:7" x14ac:dyDescent="0.25">
      <c r="C972" s="4">
        <f>'Market Cap % GDP'!AT5</f>
        <v>13</v>
      </c>
      <c r="D972">
        <f>'Turnover % GDP'!AT5</f>
        <v>4.5</v>
      </c>
      <c r="E972">
        <f>'Listed Co.s'!AT5</f>
        <v>91</v>
      </c>
      <c r="F972">
        <f>AS!AT5</f>
        <v>0</v>
      </c>
      <c r="G972" s="9">
        <f>TSA!AT5</f>
        <v>0</v>
      </c>
    </row>
    <row r="973" spans="3:7" x14ac:dyDescent="0.25">
      <c r="C973" s="4">
        <f>'Market Cap % GDP'!AT6</f>
        <v>13.8</v>
      </c>
      <c r="D973">
        <f>'Turnover % GDP'!AT6</f>
        <v>3.2</v>
      </c>
      <c r="E973">
        <f>'Listed Co.s'!AT6</f>
        <v>93</v>
      </c>
      <c r="F973">
        <f>AS!AT6</f>
        <v>1</v>
      </c>
      <c r="G973" s="9">
        <f>TSA!AT6</f>
        <v>1</v>
      </c>
    </row>
    <row r="974" spans="3:7" x14ac:dyDescent="0.25">
      <c r="C974" s="4">
        <f>'Market Cap % GDP'!AT7</f>
        <v>7.3</v>
      </c>
      <c r="D974">
        <f>'Turnover % GDP'!AT7</f>
        <v>1.7</v>
      </c>
      <c r="E974">
        <f>'Listed Co.s'!AT7</f>
        <v>90</v>
      </c>
      <c r="F974">
        <f>AS!AT7</f>
        <v>1</v>
      </c>
      <c r="G974" s="9">
        <f>TSA!AT7</f>
        <v>2</v>
      </c>
    </row>
    <row r="975" spans="3:7" x14ac:dyDescent="0.25">
      <c r="C975" s="4">
        <f>'Market Cap % GDP'!AT8</f>
        <v>4.9000000000000004</v>
      </c>
      <c r="D975">
        <f>'Turnover % GDP'!AT8</f>
        <v>0.7</v>
      </c>
      <c r="E975">
        <f>'Listed Co.s'!AT8</f>
        <v>90</v>
      </c>
      <c r="F975">
        <f>AS!AT8</f>
        <v>1</v>
      </c>
      <c r="G975" s="9">
        <f>TSA!AT8</f>
        <v>3</v>
      </c>
    </row>
    <row r="976" spans="3:7" x14ac:dyDescent="0.25">
      <c r="C976" s="4">
        <f>'Market Cap % GDP'!AT9</f>
        <v>14.7</v>
      </c>
      <c r="D976">
        <f>'Turnover % GDP'!AT9</f>
        <v>1.9</v>
      </c>
      <c r="E976">
        <f>'Listed Co.s'!AT9</f>
        <v>87</v>
      </c>
      <c r="F976">
        <f>AS!AT9</f>
        <v>1</v>
      </c>
      <c r="G976" s="9">
        <f>TSA!AT9</f>
        <v>4</v>
      </c>
    </row>
    <row r="977" spans="3:7" x14ac:dyDescent="0.25">
      <c r="C977" s="4">
        <f>'Market Cap % GDP'!AT10</f>
        <v>17</v>
      </c>
      <c r="D977">
        <f>'Turnover % GDP'!AT10</f>
        <v>4.5</v>
      </c>
      <c r="E977">
        <f>'Listed Co.s'!AT10</f>
        <v>91</v>
      </c>
      <c r="F977">
        <f>AS!AT10</f>
        <v>1</v>
      </c>
      <c r="G977" s="9">
        <f>TSA!AT10</f>
        <v>5</v>
      </c>
    </row>
    <row r="978" spans="3:7" x14ac:dyDescent="0.25">
      <c r="C978" s="4">
        <f>'Market Cap % GDP'!AT11</f>
        <v>8.3000000000000007</v>
      </c>
      <c r="D978">
        <f>'Turnover % GDP'!AT11</f>
        <v>1.7</v>
      </c>
      <c r="E978">
        <f>'Listed Co.s'!AT11</f>
        <v>94</v>
      </c>
      <c r="F978">
        <f>AS!AT11</f>
        <v>1</v>
      </c>
      <c r="G978" s="9">
        <f>TSA!AT11</f>
        <v>6</v>
      </c>
    </row>
    <row r="979" spans="3:7" x14ac:dyDescent="0.25">
      <c r="C979" s="4">
        <f>'Market Cap % GDP'!AT12</f>
        <v>7.6</v>
      </c>
      <c r="D979">
        <f>'Turnover % GDP'!AT12</f>
        <v>0.8</v>
      </c>
      <c r="E979">
        <f>'Listed Co.s'!AT12</f>
        <v>87</v>
      </c>
      <c r="F979">
        <f>AS!AT12</f>
        <v>1</v>
      </c>
      <c r="G979" s="9">
        <f>TSA!AT12</f>
        <v>7</v>
      </c>
    </row>
    <row r="980" spans="3:7" x14ac:dyDescent="0.25">
      <c r="C980" s="4">
        <f>'Market Cap % GDP'!AT13</f>
        <v>6.9</v>
      </c>
      <c r="D980">
        <f>'Turnover % GDP'!AT13</f>
        <v>0.6</v>
      </c>
      <c r="E980">
        <f>'Listed Co.s'!AT13</f>
        <v>85</v>
      </c>
      <c r="F980">
        <f>AS!AT13</f>
        <v>1</v>
      </c>
      <c r="G980" s="9">
        <f>TSA!AT13</f>
        <v>8</v>
      </c>
    </row>
    <row r="981" spans="3:7" x14ac:dyDescent="0.25">
      <c r="C981" s="4">
        <f>'Market Cap % GDP'!AT14</f>
        <v>5.0999999999999996</v>
      </c>
      <c r="D981">
        <f>'Turnover % GDP'!AT14</f>
        <v>0.3</v>
      </c>
      <c r="E981">
        <f>'Listed Co.s'!AT14</f>
        <v>63</v>
      </c>
      <c r="F981">
        <f>AS!AT14</f>
        <v>1</v>
      </c>
      <c r="G981" s="9">
        <f>TSA!AT14</f>
        <v>9</v>
      </c>
    </row>
    <row r="982" spans="3:7" x14ac:dyDescent="0.25">
      <c r="C982" s="4">
        <f>'Market Cap % GDP'!AT15</f>
        <v>4.3</v>
      </c>
      <c r="D982">
        <f>'Turnover % GDP'!AT15</f>
        <v>0.1</v>
      </c>
      <c r="E982">
        <f>'Listed Co.s'!AT15</f>
        <v>59</v>
      </c>
      <c r="F982">
        <f>AS!AT15</f>
        <v>1</v>
      </c>
      <c r="G982" s="9">
        <f>TSA!AT15</f>
        <v>10</v>
      </c>
    </row>
    <row r="983" spans="3:7" x14ac:dyDescent="0.25">
      <c r="C983" s="4">
        <f>'Market Cap % GDP'!AT16</f>
        <v>4.5999999999999996</v>
      </c>
      <c r="D983">
        <f>'Turnover % GDP'!AT16</f>
        <v>0.2</v>
      </c>
      <c r="E983">
        <f>'Listed Co.s'!AT16</f>
        <v>54</v>
      </c>
      <c r="F983">
        <f>AS!AT16</f>
        <v>1</v>
      </c>
      <c r="G983" s="9">
        <f>TSA!AT16</f>
        <v>11</v>
      </c>
    </row>
    <row r="984" spans="3:7" x14ac:dyDescent="0.25">
      <c r="C984" s="4">
        <f>'Market Cap % GDP'!AT17</f>
        <v>5.4</v>
      </c>
      <c r="D984">
        <f>'Turnover % GDP'!AT17</f>
        <v>0.4</v>
      </c>
      <c r="E984">
        <f>'Listed Co.s'!AT17</f>
        <v>59</v>
      </c>
      <c r="F984">
        <f>AS!AT17</f>
        <v>1</v>
      </c>
      <c r="G984" s="9">
        <f>TSA!AT17</f>
        <v>12</v>
      </c>
    </row>
    <row r="985" spans="3:7" x14ac:dyDescent="0.25">
      <c r="C985" s="4">
        <f>'Market Cap % GDP'!AT18</f>
        <v>3.4</v>
      </c>
      <c r="D985">
        <f>'Turnover % GDP'!AT18</f>
        <v>0.2</v>
      </c>
      <c r="E985">
        <f>'Listed Co.s'!AT18</f>
        <v>50</v>
      </c>
      <c r="F985">
        <f>AS!AT18</f>
        <v>1</v>
      </c>
      <c r="G985" s="9">
        <f>TSA!AT18</f>
        <v>13</v>
      </c>
    </row>
    <row r="986" spans="3:7" x14ac:dyDescent="0.25">
      <c r="C986" s="4">
        <f>'Market Cap % GDP'!AT19</f>
        <v>4.5</v>
      </c>
      <c r="D986">
        <f>'Turnover % GDP'!AT19</f>
        <v>0.4</v>
      </c>
      <c r="E986">
        <f>'Listed Co.s'!AT19</f>
        <v>53</v>
      </c>
      <c r="F986">
        <f>AS!AT19</f>
        <v>1</v>
      </c>
      <c r="G986" s="9">
        <f>TSA!AT19</f>
        <v>14</v>
      </c>
    </row>
    <row r="987" spans="3:7" x14ac:dyDescent="0.25">
      <c r="C987" s="4">
        <f>'Market Cap % GDP'!AT20</f>
        <v>4.2</v>
      </c>
      <c r="D987">
        <f>'Turnover % GDP'!AT20</f>
        <v>0</v>
      </c>
      <c r="E987">
        <f>'Listed Co.s'!AT20</f>
        <v>60</v>
      </c>
      <c r="F987">
        <f>AS!AT20</f>
        <v>1</v>
      </c>
      <c r="G987" s="9">
        <f>TSA!AT20</f>
        <v>15</v>
      </c>
    </row>
    <row r="988" spans="3:7" x14ac:dyDescent="0.25">
      <c r="C988" s="4">
        <f>'Market Cap % GDP'!AT21</f>
        <v>3.3</v>
      </c>
      <c r="D988">
        <f>'Turnover % GDP'!AT21</f>
        <v>0.3</v>
      </c>
      <c r="E988">
        <f>'Listed Co.s'!AT21</f>
        <v>60</v>
      </c>
      <c r="F988">
        <f>AS!AT21</f>
        <v>1</v>
      </c>
      <c r="G988" s="9">
        <f>TSA!AT21</f>
        <v>16</v>
      </c>
    </row>
    <row r="989" spans="3:7" x14ac:dyDescent="0.25">
      <c r="C989" s="4">
        <f>'Market Cap % GDP'!AT22</f>
        <v>2.7</v>
      </c>
      <c r="D989">
        <f>'Turnover % GDP'!AT22</f>
        <v>0.1</v>
      </c>
      <c r="E989">
        <f>'Listed Co.s'!AT22</f>
        <v>64</v>
      </c>
      <c r="F989">
        <f>AS!AT22</f>
        <v>1</v>
      </c>
      <c r="G989" s="9">
        <f>TSA!AT22</f>
        <v>17</v>
      </c>
    </row>
    <row r="990" spans="3:7" x14ac:dyDescent="0.25">
      <c r="C990" s="4">
        <f>'Market Cap % GDP'!AT23</f>
        <v>1</v>
      </c>
      <c r="D990">
        <f>'Turnover % GDP'!AT23</f>
        <v>0</v>
      </c>
      <c r="E990">
        <f>'Listed Co.s'!AT23</f>
        <v>55</v>
      </c>
      <c r="F990">
        <f>AS!AT23</f>
        <v>1</v>
      </c>
      <c r="G990" s="9">
        <f>TSA!AT23</f>
        <v>18</v>
      </c>
    </row>
    <row r="991" spans="3:7" x14ac:dyDescent="0.25">
      <c r="C991" s="4">
        <f>'Market Cap % GDP'!AT24</f>
        <v>1.6</v>
      </c>
      <c r="D991">
        <f>'Turnover % GDP'!AT24</f>
        <v>0.3</v>
      </c>
      <c r="E991">
        <f>'Listed Co.s'!AT24</f>
        <v>36</v>
      </c>
      <c r="F991">
        <f>AS!AT24</f>
        <v>1</v>
      </c>
      <c r="G991" s="9">
        <f>TSA!AT24</f>
        <v>19</v>
      </c>
    </row>
    <row r="992" spans="3:7" x14ac:dyDescent="0.25">
      <c r="C992" s="4">
        <f>'Market Cap % GDP'!AU3</f>
        <v>27.3</v>
      </c>
      <c r="D992">
        <f>'Turnover % GDP'!AU3</f>
        <v>0.6</v>
      </c>
      <c r="E992">
        <f>'Listed Co.s'!AU3</f>
        <v>57</v>
      </c>
      <c r="F992">
        <f>AS!AU3</f>
        <v>0</v>
      </c>
      <c r="G992" s="9">
        <f>TSA!AU3</f>
        <v>0</v>
      </c>
    </row>
    <row r="993" spans="3:7" x14ac:dyDescent="0.25">
      <c r="C993" s="4">
        <f>'Market Cap % GDP'!AU4</f>
        <v>16.100000000000001</v>
      </c>
      <c r="D993">
        <f>'Turnover % GDP'!AU4</f>
        <v>0.9</v>
      </c>
      <c r="E993">
        <f>'Listed Co.s'!AU4</f>
        <v>60</v>
      </c>
      <c r="F993">
        <f>AS!AU4</f>
        <v>0</v>
      </c>
      <c r="G993" s="9">
        <f>TSA!AU4</f>
        <v>0</v>
      </c>
    </row>
    <row r="994" spans="3:7" x14ac:dyDescent="0.25">
      <c r="C994" s="4">
        <f>'Market Cap % GDP'!AU5</f>
        <v>9.3000000000000007</v>
      </c>
      <c r="D994">
        <f>'Turnover % GDP'!AU5</f>
        <v>0.3</v>
      </c>
      <c r="E994">
        <f>'Listed Co.s'!AU5</f>
        <v>62</v>
      </c>
      <c r="F994">
        <f>AS!AU5</f>
        <v>0</v>
      </c>
      <c r="G994" s="9">
        <f>TSA!AU5</f>
        <v>0</v>
      </c>
    </row>
    <row r="995" spans="3:7" x14ac:dyDescent="0.25">
      <c r="C995" s="4">
        <f>'Market Cap % GDP'!AU6</f>
        <v>21.8</v>
      </c>
      <c r="D995">
        <f>'Turnover % GDP'!AU6</f>
        <v>0.8</v>
      </c>
      <c r="E995">
        <f>'Listed Co.s'!AU6</f>
        <v>62</v>
      </c>
      <c r="F995">
        <f>AS!AU6</f>
        <v>0</v>
      </c>
      <c r="G995" s="9">
        <f>TSA!AU6</f>
        <v>0</v>
      </c>
    </row>
    <row r="996" spans="3:7" x14ac:dyDescent="0.25">
      <c r="C996" s="4">
        <f>'Market Cap % GDP'!AU7</f>
        <v>26.6</v>
      </c>
      <c r="D996">
        <f>'Turnover % GDP'!AU7</f>
        <v>2.6</v>
      </c>
      <c r="E996">
        <f>'Listed Co.s'!AU7</f>
        <v>64</v>
      </c>
      <c r="F996">
        <f>AS!AU7</f>
        <v>0</v>
      </c>
      <c r="G996" s="9">
        <f>TSA!AU7</f>
        <v>0</v>
      </c>
    </row>
    <row r="997" spans="3:7" x14ac:dyDescent="0.25">
      <c r="C997" s="4">
        <f>'Market Cap % GDP'!AU8</f>
        <v>28.7</v>
      </c>
      <c r="D997">
        <f>'Turnover % GDP'!AU8</f>
        <v>2.1</v>
      </c>
      <c r="E997">
        <f>'Listed Co.s'!AU8</f>
        <v>64</v>
      </c>
      <c r="F997">
        <f>AS!AU8</f>
        <v>0</v>
      </c>
      <c r="G997" s="9">
        <f>TSA!AU8</f>
        <v>0</v>
      </c>
    </row>
    <row r="998" spans="3:7" x14ac:dyDescent="0.25">
      <c r="C998" s="4">
        <f>'Market Cap % GDP'!AU9</f>
        <v>42.5</v>
      </c>
      <c r="D998">
        <f>'Turnover % GDP'!AU9</f>
        <v>3</v>
      </c>
      <c r="E998">
        <f>'Listed Co.s'!AU9</f>
        <v>64</v>
      </c>
      <c r="F998">
        <f>AS!AU9</f>
        <v>0</v>
      </c>
      <c r="G998" s="9">
        <f>TSA!AU9</f>
        <v>0</v>
      </c>
    </row>
    <row r="999" spans="3:7" x14ac:dyDescent="0.25">
      <c r="C999" s="4">
        <f>'Market Cap % GDP'!AU10</f>
        <v>23.1</v>
      </c>
      <c r="D999">
        <f>'Turnover % GDP'!AU10</f>
        <v>6.3</v>
      </c>
      <c r="E999">
        <f>'Listed Co.s'!AU10</f>
        <v>64</v>
      </c>
      <c r="F999">
        <f>AS!AU10</f>
        <v>0</v>
      </c>
      <c r="G999" s="9">
        <f>TSA!AU10</f>
        <v>0</v>
      </c>
    </row>
    <row r="1000" spans="3:7" x14ac:dyDescent="0.25">
      <c r="C1000" s="4">
        <f>'Market Cap % GDP'!AU11</f>
        <v>20.5</v>
      </c>
      <c r="D1000">
        <f>'Turnover % GDP'!AU11</f>
        <v>2.9</v>
      </c>
      <c r="E1000">
        <f>'Listed Co.s'!AU11</f>
        <v>67</v>
      </c>
      <c r="F1000">
        <f>AS!AU11</f>
        <v>0</v>
      </c>
      <c r="G1000" s="9">
        <f>TSA!AU11</f>
        <v>0</v>
      </c>
    </row>
    <row r="1001" spans="3:7" x14ac:dyDescent="0.25">
      <c r="C1001" s="4">
        <f>'Market Cap % GDP'!AU12</f>
        <v>36.700000000000003</v>
      </c>
      <c r="D1001">
        <f>'Turnover % GDP'!AU12</f>
        <v>3.3</v>
      </c>
      <c r="E1001">
        <f>'Listed Co.s'!AU12</f>
        <v>70</v>
      </c>
      <c r="F1001">
        <f>AS!AU12</f>
        <v>0</v>
      </c>
      <c r="G1001" s="9">
        <f>TSA!AU12</f>
        <v>0</v>
      </c>
    </row>
    <row r="1002" spans="3:7" x14ac:dyDescent="0.25">
      <c r="C1002" s="4">
        <f>'Market Cap % GDP'!AU13</f>
        <v>36.4</v>
      </c>
      <c r="D1002">
        <f>'Turnover % GDP'!AU13</f>
        <v>4.2</v>
      </c>
      <c r="E1002">
        <f>'Listed Co.s'!AU13</f>
        <v>69</v>
      </c>
      <c r="F1002">
        <f>AS!AU13</f>
        <v>0</v>
      </c>
      <c r="G1002" s="9">
        <f>TSA!AU13</f>
        <v>0</v>
      </c>
    </row>
    <row r="1003" spans="3:7" x14ac:dyDescent="0.25">
      <c r="C1003" s="4">
        <f>'Market Cap % GDP'!AU14</f>
        <v>117.6</v>
      </c>
      <c r="D1003">
        <f>'Turnover % GDP'!AU14</f>
        <v>22.6</v>
      </c>
      <c r="E1003">
        <f>'Listed Co.s'!AU14</f>
        <v>72</v>
      </c>
      <c r="F1003">
        <f>AS!AU14</f>
        <v>0</v>
      </c>
      <c r="G1003" s="9">
        <f>TSA!AU14</f>
        <v>0</v>
      </c>
    </row>
    <row r="1004" spans="3:7" x14ac:dyDescent="0.25">
      <c r="C1004" s="4">
        <f>'Market Cap % GDP'!AU15</f>
        <v>246.5</v>
      </c>
      <c r="D1004">
        <f>'Turnover % GDP'!AU15</f>
        <v>39.200000000000003</v>
      </c>
      <c r="E1004">
        <f>'Listed Co.s'!AU15</f>
        <v>76</v>
      </c>
      <c r="F1004">
        <f>AS!AU15</f>
        <v>0</v>
      </c>
      <c r="G1004" s="9">
        <f>TSA!AU15</f>
        <v>0</v>
      </c>
    </row>
    <row r="1005" spans="3:7" x14ac:dyDescent="0.25">
      <c r="C1005" s="4">
        <f>'Market Cap % GDP'!AU16</f>
        <v>86.9</v>
      </c>
      <c r="D1005">
        <f>'Turnover % GDP'!AU16</f>
        <v>23.5</v>
      </c>
      <c r="E1005">
        <f>'Listed Co.s'!AU16</f>
        <v>81</v>
      </c>
      <c r="F1005">
        <f>AS!AU16</f>
        <v>0</v>
      </c>
      <c r="G1005" s="9">
        <f>TSA!AU16</f>
        <v>0</v>
      </c>
    </row>
    <row r="1006" spans="3:7" x14ac:dyDescent="0.25">
      <c r="C1006" s="4">
        <f>'Market Cap % GDP'!AU17</f>
        <v>33.4</v>
      </c>
      <c r="D1006">
        <f>'Turnover % GDP'!AU17</f>
        <v>2.2999999999999998</v>
      </c>
      <c r="E1006">
        <f>'Listed Co.s'!AU17</f>
        <v>79</v>
      </c>
      <c r="F1006">
        <f>AS!AU17</f>
        <v>0</v>
      </c>
      <c r="G1006" s="9">
        <f>TSA!AU17</f>
        <v>0</v>
      </c>
    </row>
    <row r="1007" spans="3:7" x14ac:dyDescent="0.25">
      <c r="C1007" s="4">
        <f>'Market Cap % GDP'!AU18</f>
        <v>41.7</v>
      </c>
      <c r="D1007">
        <f>'Turnover % GDP'!AU18</f>
        <v>5.8</v>
      </c>
      <c r="E1007">
        <f>'Listed Co.s'!AU18</f>
        <v>79</v>
      </c>
      <c r="F1007">
        <f>AS!AU18</f>
        <v>0</v>
      </c>
      <c r="G1007" s="9">
        <f>TSA!AU18</f>
        <v>0</v>
      </c>
    </row>
    <row r="1008" spans="3:7" x14ac:dyDescent="0.25">
      <c r="C1008" s="4">
        <f>'Market Cap % GDP'!AU19</f>
        <v>487.8</v>
      </c>
      <c r="D1008">
        <f>'Turnover % GDP'!AU19</f>
        <v>16.5</v>
      </c>
      <c r="E1008">
        <f>'Listed Co.s'!AU19</f>
        <v>80</v>
      </c>
      <c r="F1008">
        <f>AS!AU19</f>
        <v>0</v>
      </c>
      <c r="G1008" s="9">
        <f>TSA!AU19</f>
        <v>0</v>
      </c>
    </row>
    <row r="1009" spans="3:7" x14ac:dyDescent="0.25">
      <c r="C1009" s="4">
        <f>'Market Cap % GDP'!AU20</f>
        <v>100.8</v>
      </c>
      <c r="D1009">
        <f>'Turnover % GDP'!AU20</f>
        <v>15.4</v>
      </c>
      <c r="E1009">
        <f>'Listed Co.s'!AU20</f>
        <v>82</v>
      </c>
      <c r="F1009">
        <f>AS!AU20</f>
        <v>0</v>
      </c>
      <c r="G1009" s="9">
        <f>TSA!AU20</f>
        <v>0</v>
      </c>
    </row>
    <row r="1010" spans="3:7" x14ac:dyDescent="0.25">
      <c r="C1010" s="4">
        <f>'Market Cap % GDP'!AU21</f>
        <v>99.3</v>
      </c>
      <c r="D1010">
        <f>'Turnover % GDP'!AU21</f>
        <v>10.4</v>
      </c>
      <c r="E1010">
        <f>'Listed Co.s'!AU21</f>
        <v>78</v>
      </c>
      <c r="F1010">
        <f>AS!AU21</f>
        <v>0</v>
      </c>
      <c r="G1010" s="9">
        <f>TSA!AU21</f>
        <v>0</v>
      </c>
    </row>
    <row r="1011" spans="3:7" x14ac:dyDescent="0.25">
      <c r="C1011" s="4">
        <f>'Market Cap % GDP'!AU22</f>
        <v>62.4</v>
      </c>
      <c r="D1011">
        <f>'Turnover % GDP'!AU22</f>
        <v>6.7</v>
      </c>
      <c r="E1011">
        <f>'Listed Co.s'!AU22</f>
        <v>76</v>
      </c>
      <c r="F1011">
        <f>AS!AU22</f>
        <v>0</v>
      </c>
      <c r="G1011" s="9">
        <f>TSA!AU22</f>
        <v>0</v>
      </c>
    </row>
    <row r="1012" spans="3:7" x14ac:dyDescent="0.25">
      <c r="C1012" s="4">
        <f>'Market Cap % GDP'!AU23</f>
        <v>154.4</v>
      </c>
      <c r="D1012">
        <f>'Turnover % GDP'!AU23</f>
        <v>15.4</v>
      </c>
      <c r="E1012">
        <f>'Listed Co.s'!AU23</f>
        <v>76</v>
      </c>
      <c r="F1012">
        <f>AS!AU23</f>
        <v>0</v>
      </c>
      <c r="G1012" s="9">
        <f>TSA!AU23</f>
        <v>0</v>
      </c>
    </row>
    <row r="1013" spans="3:7" x14ac:dyDescent="0.25">
      <c r="C1013" s="4">
        <f>'Market Cap % GDP'!AU24</f>
        <v>112.9</v>
      </c>
      <c r="D1013">
        <f>'Turnover % GDP'!AU24</f>
        <v>18.899999999999999</v>
      </c>
      <c r="E1013">
        <f>'Listed Co.s'!AU24</f>
        <v>75</v>
      </c>
      <c r="F1013">
        <f>AS!AU24</f>
        <v>0</v>
      </c>
      <c r="G1013" s="9">
        <f>TSA!AU24</f>
        <v>0</v>
      </c>
    </row>
    <row r="1014" spans="3:7" x14ac:dyDescent="0.25">
      <c r="C1014" s="4">
        <f>'Market Cap % GDP'!AV3</f>
        <v>21.3</v>
      </c>
      <c r="D1014">
        <f>'Turnover % GDP'!AV3</f>
        <v>7.9</v>
      </c>
      <c r="E1014">
        <f>'Listed Co.s'!AV3</f>
        <v>427</v>
      </c>
      <c r="F1014">
        <f>AS!AV3</f>
        <v>1</v>
      </c>
      <c r="G1014" s="9">
        <f>TSA!AV3</f>
        <v>1</v>
      </c>
    </row>
    <row r="1015" spans="3:7" x14ac:dyDescent="0.25">
      <c r="C1015" s="4">
        <f>'Market Cap % GDP'!AV4</f>
        <v>26.4</v>
      </c>
      <c r="D1015">
        <f>'Turnover % GDP'!AV4</f>
        <v>7.2</v>
      </c>
      <c r="E1015">
        <f>'Listed Co.s'!AV4</f>
        <v>433</v>
      </c>
      <c r="F1015">
        <f>AS!AV4</f>
        <v>1</v>
      </c>
      <c r="G1015" s="9">
        <f>TSA!AV4</f>
        <v>2</v>
      </c>
    </row>
    <row r="1016" spans="3:7" x14ac:dyDescent="0.25">
      <c r="C1016" s="4">
        <f>'Market Cap % GDP'!AV5</f>
        <v>16.2</v>
      </c>
      <c r="D1016">
        <f>'Turnover % GDP'!AV5</f>
        <v>6.5</v>
      </c>
      <c r="E1016">
        <f>'Listed Co.s'!AV5</f>
        <v>399</v>
      </c>
      <c r="F1016">
        <f>AS!AV5</f>
        <v>1</v>
      </c>
      <c r="G1016" s="9">
        <f>TSA!AV5</f>
        <v>3</v>
      </c>
    </row>
    <row r="1017" spans="3:7" x14ac:dyDescent="0.25">
      <c r="C1017" s="4">
        <f>'Market Cap % GDP'!AV6</f>
        <v>23.4</v>
      </c>
      <c r="D1017">
        <f>'Turnover % GDP'!AV6</f>
        <v>9.1999999999999993</v>
      </c>
      <c r="E1017">
        <f>'Listed Co.s'!AV6</f>
        <v>376</v>
      </c>
      <c r="F1017">
        <f>AS!AV6</f>
        <v>1</v>
      </c>
      <c r="G1017" s="9">
        <f>TSA!AV6</f>
        <v>4</v>
      </c>
    </row>
    <row r="1018" spans="3:7" x14ac:dyDescent="0.25">
      <c r="C1018" s="4">
        <f>'Market Cap % GDP'!AV7</f>
        <v>30.1</v>
      </c>
      <c r="D1018">
        <f>'Turnover % GDP'!AV7</f>
        <v>11.9</v>
      </c>
      <c r="E1018">
        <f>'Listed Co.s'!AV7</f>
        <v>379</v>
      </c>
      <c r="F1018">
        <f>AS!AV7</f>
        <v>1</v>
      </c>
      <c r="G1018" s="9">
        <f>TSA!AV7</f>
        <v>5</v>
      </c>
    </row>
    <row r="1019" spans="3:7" x14ac:dyDescent="0.25">
      <c r="C1019" s="4">
        <f>'Market Cap % GDP'!AV8</f>
        <v>33.1</v>
      </c>
      <c r="D1019">
        <f>'Turnover % GDP'!AV8</f>
        <v>10</v>
      </c>
      <c r="E1019">
        <f>'Listed Co.s'!AV8</f>
        <v>362</v>
      </c>
      <c r="F1019">
        <f>AS!AV8</f>
        <v>1</v>
      </c>
      <c r="G1019" s="9">
        <f>TSA!AV8</f>
        <v>6</v>
      </c>
    </row>
    <row r="1020" spans="3:7" x14ac:dyDescent="0.25">
      <c r="C1020" s="4">
        <f>'Market Cap % GDP'!AV9</f>
        <v>39</v>
      </c>
      <c r="D1020">
        <f>'Turnover % GDP'!AV9</f>
        <v>40.299999999999997</v>
      </c>
      <c r="E1020">
        <f>'Listed Co.s'!AV9</f>
        <v>357</v>
      </c>
      <c r="F1020">
        <f>AS!AV9</f>
        <v>1</v>
      </c>
      <c r="G1020" s="9">
        <f>TSA!AV9</f>
        <v>7</v>
      </c>
    </row>
    <row r="1021" spans="3:7" x14ac:dyDescent="0.25">
      <c r="C1021" s="4">
        <f>'Market Cap % GDP'!AV10</f>
        <v>50.7</v>
      </c>
      <c r="D1021">
        <f>'Turnover % GDP'!AV10</f>
        <v>79.099999999999994</v>
      </c>
      <c r="E1021">
        <f>'Listed Co.s'!AV10</f>
        <v>384</v>
      </c>
      <c r="F1021">
        <f>AS!AV10</f>
        <v>1</v>
      </c>
      <c r="G1021" s="9">
        <f>TSA!AV10</f>
        <v>8</v>
      </c>
    </row>
    <row r="1022" spans="3:7" x14ac:dyDescent="0.25">
      <c r="C1022" s="4">
        <f>'Market Cap % GDP'!AV11</f>
        <v>66.900000000000006</v>
      </c>
      <c r="D1022">
        <f>'Turnover % GDP'!AV11</f>
        <v>116.3</v>
      </c>
      <c r="E1022">
        <f>'Listed Co.s'!AV11</f>
        <v>484</v>
      </c>
      <c r="F1022">
        <f>AS!AV11</f>
        <v>1</v>
      </c>
      <c r="G1022" s="9">
        <f>TSA!AV11</f>
        <v>9</v>
      </c>
    </row>
    <row r="1023" spans="3:7" x14ac:dyDescent="0.25">
      <c r="C1023" s="4">
        <f>'Market Cap % GDP'!AV12</f>
        <v>69.900000000000006</v>
      </c>
      <c r="D1023">
        <f>'Turnover % GDP'!AV12</f>
        <v>120.5</v>
      </c>
      <c r="E1023">
        <f>'Listed Co.s'!AV12</f>
        <v>718</v>
      </c>
      <c r="F1023">
        <f>AS!AV12</f>
        <v>1</v>
      </c>
      <c r="G1023" s="9">
        <f>TSA!AV12</f>
        <v>10</v>
      </c>
    </row>
    <row r="1024" spans="3:7" x14ac:dyDescent="0.25">
      <c r="C1024" s="4">
        <f>'Market Cap % GDP'!AV13</f>
        <v>86.9</v>
      </c>
      <c r="D1024">
        <f>'Turnover % GDP'!AV13</f>
        <v>169.9</v>
      </c>
      <c r="E1024">
        <f>'Listed Co.s'!AV13</f>
        <v>1019</v>
      </c>
      <c r="F1024">
        <f>AS!AV13</f>
        <v>1</v>
      </c>
      <c r="G1024" s="9">
        <f>TSA!AV13</f>
        <v>11</v>
      </c>
    </row>
    <row r="1025" spans="3:7" x14ac:dyDescent="0.25">
      <c r="C1025" s="4">
        <f>'Market Cap % GDP'!AV14</f>
        <v>76.900000000000006</v>
      </c>
      <c r="D1025">
        <f>'Turnover % GDP'!AV14</f>
        <v>137.69999999999999</v>
      </c>
      <c r="E1025">
        <f>'Listed Co.s'!AV14</f>
        <v>1458</v>
      </c>
      <c r="F1025">
        <f>AS!AV14</f>
        <v>1</v>
      </c>
      <c r="G1025" s="9">
        <f>TSA!AV14</f>
        <v>12</v>
      </c>
    </row>
    <row r="1026" spans="3:7" x14ac:dyDescent="0.25">
      <c r="C1026" s="4">
        <f>'Market Cap % GDP'!AV15</f>
        <v>67.8</v>
      </c>
      <c r="D1026">
        <f>'Turnover % GDP'!AV15</f>
        <v>147.69999999999999</v>
      </c>
      <c r="E1026">
        <f>'Listed Co.s'!AV15</f>
        <v>2986</v>
      </c>
      <c r="F1026">
        <f>AS!AV15</f>
        <v>1</v>
      </c>
      <c r="G1026" s="9">
        <f>TSA!AV15</f>
        <v>13</v>
      </c>
    </row>
    <row r="1027" spans="3:7" x14ac:dyDescent="0.25">
      <c r="C1027" s="4">
        <f>'Market Cap % GDP'!AV16</f>
        <v>82.2</v>
      </c>
      <c r="D1027">
        <f>'Turnover % GDP'!AV16</f>
        <v>105.8</v>
      </c>
      <c r="E1027">
        <f>'Listed Co.s'!AV16</f>
        <v>3223</v>
      </c>
      <c r="F1027">
        <f>AS!AV16</f>
        <v>1</v>
      </c>
      <c r="G1027" s="9">
        <f>TSA!AV16</f>
        <v>14</v>
      </c>
    </row>
    <row r="1028" spans="3:7" x14ac:dyDescent="0.25">
      <c r="C1028" s="4">
        <f>'Market Cap % GDP'!AV17</f>
        <v>90</v>
      </c>
      <c r="D1028">
        <f>'Turnover % GDP'!AV17</f>
        <v>114.4</v>
      </c>
      <c r="E1028">
        <f>'Listed Co.s'!AV17</f>
        <v>3272</v>
      </c>
      <c r="F1028">
        <f>AS!AV17</f>
        <v>1</v>
      </c>
      <c r="G1028" s="9">
        <f>TSA!AV17</f>
        <v>15</v>
      </c>
    </row>
    <row r="1029" spans="3:7" x14ac:dyDescent="0.25">
      <c r="C1029" s="4">
        <f>'Market Cap % GDP'!AV18</f>
        <v>84.9</v>
      </c>
      <c r="D1029">
        <f>'Turnover % GDP'!AV18</f>
        <v>137.69999999999999</v>
      </c>
      <c r="E1029">
        <f>'Listed Co.s'!AV18</f>
        <v>3300</v>
      </c>
      <c r="F1029">
        <f>AS!AV18</f>
        <v>1</v>
      </c>
      <c r="G1029" s="9">
        <f>TSA!AV18</f>
        <v>16</v>
      </c>
    </row>
    <row r="1030" spans="3:7" x14ac:dyDescent="0.25">
      <c r="C1030" s="4">
        <f>'Market Cap % GDP'!AV19</f>
        <v>107</v>
      </c>
      <c r="D1030">
        <f>'Turnover % GDP'!AV19</f>
        <v>156.19999999999999</v>
      </c>
      <c r="E1030">
        <f>'Listed Co.s'!AV19</f>
        <v>3339</v>
      </c>
      <c r="F1030">
        <f>AS!AV19</f>
        <v>1</v>
      </c>
      <c r="G1030" s="9">
        <f>TSA!AV19</f>
        <v>17</v>
      </c>
    </row>
    <row r="1031" spans="3:7" x14ac:dyDescent="0.25">
      <c r="C1031" s="4">
        <f>'Market Cap % GDP'!AV20</f>
        <v>124.9</v>
      </c>
      <c r="D1031">
        <f>'Turnover % GDP'!AV20</f>
        <v>205.5</v>
      </c>
      <c r="E1031">
        <f>'Listed Co.s'!AV20</f>
        <v>3498</v>
      </c>
      <c r="F1031">
        <f>AS!AV20</f>
        <v>1</v>
      </c>
      <c r="G1031" s="9">
        <f>TSA!AV20</f>
        <v>18</v>
      </c>
    </row>
    <row r="1032" spans="3:7" x14ac:dyDescent="0.25">
      <c r="C1032" s="4">
        <f>'Market Cap % GDP'!AV21</f>
        <v>59.4</v>
      </c>
      <c r="D1032">
        <f>'Turnover % GDP'!AV21</f>
        <v>153.1</v>
      </c>
      <c r="E1032">
        <f>'Listed Co.s'!AV21</f>
        <v>3536</v>
      </c>
      <c r="F1032">
        <f>AS!AV21</f>
        <v>1</v>
      </c>
      <c r="G1032" s="9">
        <f>TSA!AV21</f>
        <v>19</v>
      </c>
    </row>
    <row r="1033" spans="3:7" x14ac:dyDescent="0.25">
      <c r="C1033" s="4">
        <f>'Market Cap % GDP'!AV22</f>
        <v>89.1</v>
      </c>
      <c r="D1033">
        <f>'Turnover % GDP'!AV22</f>
        <v>109.8</v>
      </c>
      <c r="E1033">
        <f>'Listed Co.s'!AV22</f>
        <v>3435</v>
      </c>
      <c r="F1033">
        <f>AS!AV22</f>
        <v>1</v>
      </c>
      <c r="G1033" s="9">
        <f>TSA!AV22</f>
        <v>20</v>
      </c>
    </row>
    <row r="1034" spans="3:7" x14ac:dyDescent="0.25">
      <c r="C1034" s="4">
        <f>'Market Cap % GDP'!AV23</f>
        <v>84.9</v>
      </c>
      <c r="D1034">
        <f>'Turnover % GDP'!AV23</f>
        <v>98.6</v>
      </c>
      <c r="E1034">
        <f>'Listed Co.s'!AV23</f>
        <v>3310</v>
      </c>
      <c r="F1034">
        <f>AS!AV23</f>
        <v>1</v>
      </c>
      <c r="G1034" s="9">
        <f>TSA!AV23</f>
        <v>21</v>
      </c>
    </row>
    <row r="1035" spans="3:7" x14ac:dyDescent="0.25">
      <c r="C1035" s="4">
        <f>'Market Cap % GDP'!AV24</f>
        <v>69.8</v>
      </c>
      <c r="D1035">
        <f>'Turnover % GDP'!AV24</f>
        <v>96.1</v>
      </c>
      <c r="E1035">
        <f>'Listed Co.s'!AV24</f>
        <v>3241</v>
      </c>
      <c r="F1035">
        <f>AS!AV24</f>
        <v>1</v>
      </c>
      <c r="G1035" s="9">
        <f>TSA!AV24</f>
        <v>22</v>
      </c>
    </row>
    <row r="1036" spans="3:7" x14ac:dyDescent="0.25">
      <c r="C1036" s="4">
        <f>'Market Cap % GDP'!AW3</f>
        <v>0</v>
      </c>
      <c r="D1036">
        <f>'Turnover % GDP'!AW3</f>
        <v>0</v>
      </c>
      <c r="E1036">
        <f>'Listed Co.s'!AW3</f>
        <v>0</v>
      </c>
      <c r="F1036">
        <f>AS!AW3</f>
        <v>0</v>
      </c>
      <c r="G1036" s="9">
        <f>TSA!AW3</f>
        <v>0</v>
      </c>
    </row>
    <row r="1037" spans="3:7" x14ac:dyDescent="0.25">
      <c r="C1037" s="4">
        <f>'Market Cap % GDP'!AW4</f>
        <v>0</v>
      </c>
      <c r="D1037">
        <f>'Turnover % GDP'!AW4</f>
        <v>0</v>
      </c>
      <c r="E1037">
        <f>'Listed Co.s'!AW4</f>
        <v>0</v>
      </c>
      <c r="F1037">
        <f>AS!AW4</f>
        <v>0</v>
      </c>
      <c r="G1037" s="9">
        <f>TSA!AW4</f>
        <v>0</v>
      </c>
    </row>
    <row r="1038" spans="3:7" x14ac:dyDescent="0.25">
      <c r="C1038" s="4">
        <f>'Market Cap % GDP'!AW5</f>
        <v>0</v>
      </c>
      <c r="D1038">
        <f>'Turnover % GDP'!AW5</f>
        <v>0</v>
      </c>
      <c r="E1038">
        <f>'Listed Co.s'!AW5</f>
        <v>0</v>
      </c>
      <c r="F1038">
        <f>AS!AW5</f>
        <v>0</v>
      </c>
      <c r="G1038" s="9">
        <f>TSA!AW5</f>
        <v>0</v>
      </c>
    </row>
    <row r="1039" spans="3:7" x14ac:dyDescent="0.25">
      <c r="C1039" s="4">
        <f>'Market Cap % GDP'!AW6</f>
        <v>0</v>
      </c>
      <c r="D1039">
        <f>'Turnover % GDP'!AW6</f>
        <v>0</v>
      </c>
      <c r="E1039">
        <f>'Listed Co.s'!AW6</f>
        <v>0</v>
      </c>
      <c r="F1039">
        <f>AS!AW6</f>
        <v>0</v>
      </c>
      <c r="G1039" s="9">
        <f>TSA!AW6</f>
        <v>0</v>
      </c>
    </row>
    <row r="1040" spans="3:7" x14ac:dyDescent="0.25">
      <c r="C1040" s="4">
        <f>'Market Cap % GDP'!AW7</f>
        <v>0</v>
      </c>
      <c r="D1040">
        <f>'Turnover % GDP'!AW7</f>
        <v>0</v>
      </c>
      <c r="E1040">
        <f>'Listed Co.s'!AW7</f>
        <v>0</v>
      </c>
      <c r="F1040">
        <f>AS!AW7</f>
        <v>0</v>
      </c>
      <c r="G1040" s="9">
        <f>TSA!AW7</f>
        <v>0</v>
      </c>
    </row>
    <row r="1041" spans="3:7" x14ac:dyDescent="0.25">
      <c r="C1041" s="4">
        <f>'Market Cap % GDP'!AW8</f>
        <v>0.5</v>
      </c>
      <c r="D1041">
        <f>'Turnover % GDP'!AW8</f>
        <v>0.1</v>
      </c>
      <c r="E1041">
        <f>'Listed Co.s'!AW8</f>
        <v>2</v>
      </c>
      <c r="F1041">
        <f>AS!AW8</f>
        <v>0</v>
      </c>
      <c r="G1041" s="9">
        <f>TSA!AW8</f>
        <v>0</v>
      </c>
    </row>
    <row r="1042" spans="3:7" x14ac:dyDescent="0.25">
      <c r="C1042" s="4">
        <f>'Market Cap % GDP'!AW9</f>
        <v>6</v>
      </c>
      <c r="D1042">
        <f>'Turnover % GDP'!AW9</f>
        <v>0.1</v>
      </c>
      <c r="E1042">
        <f>'Listed Co.s'!AW9</f>
        <v>6</v>
      </c>
      <c r="F1042">
        <f>AS!AW9</f>
        <v>0</v>
      </c>
      <c r="G1042" s="9">
        <f>TSA!AW9</f>
        <v>0</v>
      </c>
    </row>
    <row r="1043" spans="3:7" x14ac:dyDescent="0.25">
      <c r="C1043" s="4">
        <f>'Market Cap % GDP'!AW10</f>
        <v>18</v>
      </c>
      <c r="D1043">
        <f>'Turnover % GDP'!AW10</f>
        <v>0.2</v>
      </c>
      <c r="E1043">
        <f>'Listed Co.s'!AW10</f>
        <v>7</v>
      </c>
      <c r="F1043">
        <f>AS!AW10</f>
        <v>0</v>
      </c>
      <c r="G1043" s="9">
        <f>TSA!AW10</f>
        <v>0</v>
      </c>
    </row>
    <row r="1044" spans="3:7" x14ac:dyDescent="0.25">
      <c r="C1044" s="4">
        <f>'Market Cap % GDP'!AW11</f>
        <v>9.3000000000000007</v>
      </c>
      <c r="D1044">
        <f>'Turnover % GDP'!AW11</f>
        <v>0.1</v>
      </c>
      <c r="E1044">
        <f>'Listed Co.s'!AW11</f>
        <v>9</v>
      </c>
      <c r="F1044">
        <f>AS!AW11</f>
        <v>0</v>
      </c>
      <c r="G1044" s="9">
        <f>TSA!AW11</f>
        <v>0</v>
      </c>
    </row>
    <row r="1045" spans="3:7" x14ac:dyDescent="0.25">
      <c r="C1045" s="4">
        <f>'Market Cap % GDP'!AW12</f>
        <v>8.9</v>
      </c>
      <c r="D1045">
        <f>'Turnover % GDP'!AW12</f>
        <v>0.4</v>
      </c>
      <c r="E1045">
        <f>'Listed Co.s'!AW12</f>
        <v>9</v>
      </c>
      <c r="F1045">
        <f>AS!AW12</f>
        <v>0</v>
      </c>
      <c r="G1045" s="9">
        <f>TSA!AW12</f>
        <v>0</v>
      </c>
    </row>
    <row r="1046" spans="3:7" x14ac:dyDescent="0.25">
      <c r="C1046" s="4">
        <f>'Market Cap % GDP'!AW13</f>
        <v>7.2</v>
      </c>
      <c r="D1046">
        <f>'Turnover % GDP'!AW13</f>
        <v>0.2</v>
      </c>
      <c r="E1046">
        <f>'Listed Co.s'!AW13</f>
        <v>9</v>
      </c>
      <c r="F1046">
        <f>AS!AW13</f>
        <v>0</v>
      </c>
      <c r="G1046" s="9">
        <f>TSA!AW13</f>
        <v>0</v>
      </c>
    </row>
    <row r="1047" spans="3:7" x14ac:dyDescent="0.25">
      <c r="C1047" s="4">
        <f>'Market Cap % GDP'!AW14</f>
        <v>6.9</v>
      </c>
      <c r="D1047">
        <f>'Turnover % GDP'!AW14</f>
        <v>1.5</v>
      </c>
      <c r="E1047">
        <f>'Listed Co.s'!AW14</f>
        <v>9</v>
      </c>
      <c r="F1047">
        <f>AS!AW14</f>
        <v>0</v>
      </c>
      <c r="G1047" s="9">
        <f>TSA!AW14</f>
        <v>0</v>
      </c>
    </row>
    <row r="1048" spans="3:7" x14ac:dyDescent="0.25">
      <c r="C1048" s="4">
        <f>'Market Cap % GDP'!AW15</f>
        <v>6.3</v>
      </c>
      <c r="D1048">
        <f>'Turnover % GDP'!AW15</f>
        <v>0.1</v>
      </c>
      <c r="E1048">
        <f>'Listed Co.s'!AW15</f>
        <v>11</v>
      </c>
      <c r="F1048">
        <f>AS!AW15</f>
        <v>0</v>
      </c>
      <c r="G1048" s="9">
        <f>TSA!AW15</f>
        <v>0</v>
      </c>
    </row>
    <row r="1049" spans="3:7" x14ac:dyDescent="0.25">
      <c r="C1049" s="4">
        <f>'Market Cap % GDP'!AW16</f>
        <v>17.3</v>
      </c>
      <c r="D1049">
        <f>'Turnover % GDP'!AW16</f>
        <v>0.3</v>
      </c>
      <c r="E1049">
        <f>'Listed Co.s'!AW16</f>
        <v>12</v>
      </c>
      <c r="F1049">
        <f>AS!AW16</f>
        <v>0</v>
      </c>
      <c r="G1049" s="9">
        <f>TSA!AW16</f>
        <v>0</v>
      </c>
    </row>
    <row r="1050" spans="3:7" x14ac:dyDescent="0.25">
      <c r="C1050" s="4">
        <f>'Market Cap % GDP'!AW17</f>
        <v>8.3000000000000007</v>
      </c>
      <c r="D1050">
        <f>'Turnover % GDP'!AW17</f>
        <v>0.1</v>
      </c>
      <c r="E1050">
        <f>'Listed Co.s'!AW17</f>
        <v>13</v>
      </c>
      <c r="F1050">
        <f>AS!AW17</f>
        <v>0</v>
      </c>
      <c r="G1050" s="9">
        <f>TSA!AW17</f>
        <v>0</v>
      </c>
    </row>
    <row r="1051" spans="3:7" x14ac:dyDescent="0.25">
      <c r="C1051" s="4">
        <f>'Market Cap % GDP'!AW18</f>
        <v>13.8</v>
      </c>
      <c r="D1051">
        <f>'Turnover % GDP'!AW18</f>
        <v>0.2</v>
      </c>
      <c r="E1051">
        <f>'Listed Co.s'!AW18</f>
        <v>15</v>
      </c>
      <c r="F1051">
        <f>AS!AW18</f>
        <v>0</v>
      </c>
      <c r="G1051" s="9">
        <f>TSA!AW18</f>
        <v>0</v>
      </c>
    </row>
    <row r="1052" spans="3:7" x14ac:dyDescent="0.25">
      <c r="C1052" s="4">
        <f>'Market Cap % GDP'!AW19</f>
        <v>11.1</v>
      </c>
      <c r="D1052">
        <f>'Turnover % GDP'!AW19</f>
        <v>0.2</v>
      </c>
      <c r="E1052">
        <f>'Listed Co.s'!AW19</f>
        <v>14</v>
      </c>
      <c r="F1052">
        <f>AS!AW19</f>
        <v>0</v>
      </c>
      <c r="G1052" s="9">
        <f>TSA!AW19</f>
        <v>0</v>
      </c>
    </row>
    <row r="1053" spans="3:7" x14ac:dyDescent="0.25">
      <c r="C1053" s="4">
        <f>'Market Cap % GDP'!AW20</f>
        <v>20.3</v>
      </c>
      <c r="D1053">
        <f>'Turnover % GDP'!AW20</f>
        <v>0.6</v>
      </c>
      <c r="E1053">
        <f>'Listed Co.s'!AW20</f>
        <v>16</v>
      </c>
      <c r="F1053">
        <f>AS!AW20</f>
        <v>0</v>
      </c>
      <c r="G1053" s="9">
        <f>TSA!AW20</f>
        <v>0</v>
      </c>
    </row>
    <row r="1054" spans="3:7" x14ac:dyDescent="0.25">
      <c r="C1054" s="4">
        <f>'Market Cap % GDP'!AW21</f>
        <v>18.2</v>
      </c>
      <c r="D1054">
        <f>'Turnover % GDP'!AW21</f>
        <v>0.8</v>
      </c>
      <c r="E1054">
        <f>'Listed Co.s'!AW21</f>
        <v>19</v>
      </c>
      <c r="F1054">
        <f>AS!AW21</f>
        <v>0</v>
      </c>
      <c r="G1054" s="9">
        <f>TSA!AW21</f>
        <v>0</v>
      </c>
    </row>
    <row r="1055" spans="3:7" x14ac:dyDescent="0.25">
      <c r="C1055" s="4">
        <f>'Market Cap % GDP'!AW22</f>
        <v>21.9</v>
      </c>
      <c r="D1055">
        <f>'Turnover % GDP'!AW22</f>
        <v>0.4</v>
      </c>
      <c r="E1055">
        <f>'Listed Co.s'!AW22</f>
        <v>19</v>
      </c>
      <c r="F1055">
        <f>AS!AW22</f>
        <v>0</v>
      </c>
      <c r="G1055" s="9">
        <f>TSA!AW22</f>
        <v>0</v>
      </c>
    </row>
    <row r="1056" spans="3:7" x14ac:dyDescent="0.25">
      <c r="C1056" s="4">
        <f>'Market Cap % GDP'!AW23</f>
        <v>17.399999999999999</v>
      </c>
      <c r="D1056">
        <f>'Turnover % GDP'!AW23</f>
        <v>0.8</v>
      </c>
      <c r="E1056">
        <f>'Listed Co.s'!AW23</f>
        <v>19</v>
      </c>
      <c r="F1056">
        <f>AS!AW23</f>
        <v>1</v>
      </c>
      <c r="G1056" s="9">
        <f>TSA!AW23</f>
        <v>1</v>
      </c>
    </row>
    <row r="1057" spans="3:7" x14ac:dyDescent="0.25">
      <c r="C1057" s="4">
        <f>'Market Cap % GDP'!AW24</f>
        <v>20.9</v>
      </c>
      <c r="D1057">
        <f>'Turnover % GDP'!AW24</f>
        <v>0.5</v>
      </c>
      <c r="E1057">
        <f>'Listed Co.s'!AW24</f>
        <v>20</v>
      </c>
      <c r="F1057">
        <f>AS!AW24</f>
        <v>1</v>
      </c>
      <c r="G1057" s="9">
        <f>TSA!AW24</f>
        <v>2</v>
      </c>
    </row>
    <row r="1058" spans="3:7" x14ac:dyDescent="0.25">
      <c r="C1058" s="4">
        <f>'Market Cap % GDP'!AX3</f>
        <v>0</v>
      </c>
      <c r="D1058">
        <f>'Turnover % GDP'!AX3</f>
        <v>0</v>
      </c>
      <c r="E1058">
        <f>'Listed Co.s'!AX3</f>
        <v>0</v>
      </c>
      <c r="F1058">
        <f>AS!AX3</f>
        <v>0</v>
      </c>
      <c r="G1058" s="9">
        <f>TSA!AX3</f>
        <v>0</v>
      </c>
    </row>
    <row r="1059" spans="3:7" x14ac:dyDescent="0.25">
      <c r="C1059" s="4">
        <f>'Market Cap % GDP'!AX4</f>
        <v>0</v>
      </c>
      <c r="D1059">
        <f>'Turnover % GDP'!AX4</f>
        <v>0</v>
      </c>
      <c r="E1059">
        <f>'Listed Co.s'!AX4</f>
        <v>0</v>
      </c>
      <c r="F1059">
        <f>AS!AX4</f>
        <v>0</v>
      </c>
      <c r="G1059" s="9">
        <f>TSA!AX4</f>
        <v>0</v>
      </c>
    </row>
    <row r="1060" spans="3:7" x14ac:dyDescent="0.25">
      <c r="C1060" s="4">
        <f>'Market Cap % GDP'!AX5</f>
        <v>0</v>
      </c>
      <c r="D1060">
        <f>'Turnover % GDP'!AX5</f>
        <v>0</v>
      </c>
      <c r="E1060">
        <f>'Listed Co.s'!AX5</f>
        <v>0</v>
      </c>
      <c r="F1060">
        <f>AS!AX5</f>
        <v>0</v>
      </c>
      <c r="G1060" s="9">
        <f>TSA!AX5</f>
        <v>0</v>
      </c>
    </row>
    <row r="1061" spans="3:7" x14ac:dyDescent="0.25">
      <c r="C1061" s="4">
        <f>'Market Cap % GDP'!AX6</f>
        <v>0</v>
      </c>
      <c r="D1061">
        <f>'Turnover % GDP'!AX6</f>
        <v>0</v>
      </c>
      <c r="E1061">
        <f>'Listed Co.s'!AX6</f>
        <v>0</v>
      </c>
      <c r="F1061">
        <f>AS!AX6</f>
        <v>0</v>
      </c>
      <c r="G1061" s="9">
        <f>TSA!AX6</f>
        <v>0</v>
      </c>
    </row>
    <row r="1062" spans="3:7" x14ac:dyDescent="0.25">
      <c r="C1062" s="4">
        <f>'Market Cap % GDP'!AX7</f>
        <v>0</v>
      </c>
      <c r="D1062">
        <f>'Turnover % GDP'!AX7</f>
        <v>0</v>
      </c>
      <c r="E1062">
        <f>'Listed Co.s'!AX7</f>
        <v>0</v>
      </c>
      <c r="F1062">
        <f>AS!AX7</f>
        <v>0</v>
      </c>
      <c r="G1062" s="9">
        <f>TSA!AX7</f>
        <v>0</v>
      </c>
    </row>
    <row r="1063" spans="3:7" x14ac:dyDescent="0.25">
      <c r="C1063" s="4">
        <f>'Market Cap % GDP'!AX8</f>
        <v>0</v>
      </c>
      <c r="D1063">
        <f>'Turnover % GDP'!AX8</f>
        <v>0</v>
      </c>
      <c r="E1063">
        <f>'Listed Co.s'!AX8</f>
        <v>0</v>
      </c>
      <c r="F1063">
        <f>AS!AX8</f>
        <v>0</v>
      </c>
      <c r="G1063" s="9">
        <f>TSA!AX8</f>
        <v>0</v>
      </c>
    </row>
    <row r="1064" spans="3:7" x14ac:dyDescent="0.25">
      <c r="C1064" s="4">
        <f>'Market Cap % GDP'!AX9</f>
        <v>0</v>
      </c>
      <c r="D1064">
        <f>'Turnover % GDP'!AX9</f>
        <v>0</v>
      </c>
      <c r="E1064">
        <f>'Listed Co.s'!AX9</f>
        <v>0</v>
      </c>
      <c r="F1064">
        <f>AS!AX9</f>
        <v>0</v>
      </c>
      <c r="G1064" s="9">
        <f>TSA!AX9</f>
        <v>0</v>
      </c>
    </row>
    <row r="1065" spans="3:7" x14ac:dyDescent="0.25">
      <c r="C1065" s="4">
        <f>'Market Cap % GDP'!AX10</f>
        <v>0</v>
      </c>
      <c r="D1065">
        <f>'Turnover % GDP'!AX10</f>
        <v>0</v>
      </c>
      <c r="E1065">
        <f>'Listed Co.s'!AX10</f>
        <v>0</v>
      </c>
      <c r="F1065">
        <f>AS!AX10</f>
        <v>0</v>
      </c>
      <c r="G1065" s="9">
        <f>TSA!AX10</f>
        <v>0</v>
      </c>
    </row>
    <row r="1066" spans="3:7" x14ac:dyDescent="0.25">
      <c r="C1066" s="4">
        <f>'Market Cap % GDP'!AX11</f>
        <v>0.2</v>
      </c>
      <c r="D1066">
        <f>'Turnover % GDP'!AX11</f>
        <v>0</v>
      </c>
      <c r="E1066">
        <f>'Listed Co.s'!AX11</f>
        <v>1</v>
      </c>
      <c r="F1066">
        <f>AS!AX11</f>
        <v>0</v>
      </c>
      <c r="G1066" s="9">
        <f>TSA!AX11</f>
        <v>0</v>
      </c>
    </row>
    <row r="1067" spans="3:7" x14ac:dyDescent="0.25">
      <c r="C1067" s="4">
        <f>'Market Cap % GDP'!AX12</f>
        <v>0.4</v>
      </c>
      <c r="D1067">
        <f>'Turnover % GDP'!AX12</f>
        <v>0</v>
      </c>
      <c r="E1067">
        <f>'Listed Co.s'!AX12</f>
        <v>1</v>
      </c>
      <c r="F1067">
        <f>AS!AX12</f>
        <v>0</v>
      </c>
      <c r="G1067" s="9">
        <f>TSA!AX12</f>
        <v>0</v>
      </c>
    </row>
    <row r="1068" spans="3:7" x14ac:dyDescent="0.25">
      <c r="C1068" s="4">
        <f>'Market Cap % GDP'!AX13</f>
        <v>0.3</v>
      </c>
      <c r="D1068">
        <f>'Turnover % GDP'!AX13</f>
        <v>0</v>
      </c>
      <c r="E1068">
        <f>'Listed Co.s'!AX13</f>
        <v>2</v>
      </c>
      <c r="F1068">
        <f>AS!AX13</f>
        <v>0</v>
      </c>
      <c r="G1068" s="9">
        <f>TSA!AX13</f>
        <v>0</v>
      </c>
    </row>
    <row r="1069" spans="3:7" x14ac:dyDescent="0.25">
      <c r="C1069" s="4">
        <f>'Market Cap % GDP'!AX14</f>
        <v>0.6</v>
      </c>
      <c r="D1069">
        <f>'Turnover % GDP'!AX14</f>
        <v>0</v>
      </c>
      <c r="E1069">
        <f>'Listed Co.s'!AX14</f>
        <v>2</v>
      </c>
      <c r="F1069">
        <f>AS!AX14</f>
        <v>0</v>
      </c>
      <c r="G1069" s="9">
        <f>TSA!AX14</f>
        <v>0</v>
      </c>
    </row>
    <row r="1070" spans="3:7" x14ac:dyDescent="0.25">
      <c r="C1070" s="4">
        <f>'Market Cap % GDP'!AX15</f>
        <v>0.8</v>
      </c>
      <c r="D1070">
        <f>'Turnover % GDP'!AX15</f>
        <v>0</v>
      </c>
      <c r="E1070">
        <f>'Listed Co.s'!AX15</f>
        <v>3</v>
      </c>
      <c r="F1070">
        <f>AS!AX15</f>
        <v>0</v>
      </c>
      <c r="G1070" s="9">
        <f>TSA!AX15</f>
        <v>0</v>
      </c>
    </row>
    <row r="1071" spans="3:7" x14ac:dyDescent="0.25">
      <c r="C1071" s="4">
        <f>'Market Cap % GDP'!AX16</f>
        <v>0.7</v>
      </c>
      <c r="D1071">
        <f>'Turnover % GDP'!AX16</f>
        <v>0</v>
      </c>
      <c r="E1071">
        <f>'Listed Co.s'!AX16</f>
        <v>3</v>
      </c>
      <c r="F1071">
        <f>AS!AX16</f>
        <v>0</v>
      </c>
      <c r="G1071" s="9">
        <f>TSA!AX16</f>
        <v>0</v>
      </c>
    </row>
    <row r="1072" spans="3:7" x14ac:dyDescent="0.25">
      <c r="C1072" s="4">
        <f>'Market Cap % GDP'!AX17</f>
        <v>1.2</v>
      </c>
      <c r="D1072">
        <f>'Turnover % GDP'!AX17</f>
        <v>0</v>
      </c>
      <c r="E1072">
        <f>'Listed Co.s'!AX17</f>
        <v>5</v>
      </c>
      <c r="F1072">
        <f>AS!AX17</f>
        <v>0</v>
      </c>
      <c r="G1072" s="9">
        <f>TSA!AX17</f>
        <v>0</v>
      </c>
    </row>
    <row r="1073" spans="3:7" x14ac:dyDescent="0.25">
      <c r="C1073" s="4">
        <f>'Market Cap % GDP'!AX18</f>
        <v>1.1000000000000001</v>
      </c>
      <c r="D1073">
        <f>'Turnover % GDP'!AX18</f>
        <v>0</v>
      </c>
      <c r="E1073">
        <f>'Listed Co.s'!AX18</f>
        <v>5</v>
      </c>
      <c r="F1073">
        <f>AS!AX18</f>
        <v>0</v>
      </c>
      <c r="G1073" s="9">
        <f>TSA!AX18</f>
        <v>0</v>
      </c>
    </row>
    <row r="1074" spans="3:7" x14ac:dyDescent="0.25">
      <c r="C1074" s="4">
        <f>'Market Cap % GDP'!AX19</f>
        <v>1.2</v>
      </c>
      <c r="D1074">
        <f>'Turnover % GDP'!AX19</f>
        <v>0.1</v>
      </c>
      <c r="E1074">
        <f>'Listed Co.s'!AX19</f>
        <v>5</v>
      </c>
      <c r="F1074">
        <f>AS!AX19</f>
        <v>0</v>
      </c>
      <c r="G1074" s="9">
        <f>TSA!AX19</f>
        <v>0</v>
      </c>
    </row>
    <row r="1075" spans="3:7" x14ac:dyDescent="0.25">
      <c r="C1075" s="4">
        <f>'Market Cap % GDP'!AX20</f>
        <v>7.8</v>
      </c>
      <c r="D1075">
        <f>'Turnover % GDP'!AX20</f>
        <v>0.1</v>
      </c>
      <c r="E1075">
        <f>'Listed Co.s'!AX20</f>
        <v>5</v>
      </c>
      <c r="F1075">
        <f>AS!AX20</f>
        <v>0</v>
      </c>
      <c r="G1075" s="9">
        <f>TSA!AX20</f>
        <v>0</v>
      </c>
    </row>
    <row r="1076" spans="3:7" x14ac:dyDescent="0.25">
      <c r="C1076" s="4">
        <f>'Market Cap % GDP'!AX21</f>
        <v>21.3</v>
      </c>
      <c r="D1076">
        <f>'Turnover % GDP'!AX21</f>
        <v>0.5</v>
      </c>
      <c r="E1076">
        <f>'Listed Co.s'!AX21</f>
        <v>6</v>
      </c>
      <c r="F1076">
        <f>AS!AX21</f>
        <v>0</v>
      </c>
      <c r="G1076" s="9">
        <f>TSA!AX21</f>
        <v>0</v>
      </c>
    </row>
    <row r="1077" spans="3:7" x14ac:dyDescent="0.25">
      <c r="C1077" s="4">
        <f>'Market Cap % GDP'!AX22</f>
        <v>23.7</v>
      </c>
      <c r="D1077">
        <f>'Turnover % GDP'!AX22</f>
        <v>0.1</v>
      </c>
      <c r="E1077">
        <f>'Listed Co.s'!AX22</f>
        <v>8</v>
      </c>
      <c r="F1077">
        <f>AS!AX22</f>
        <v>0</v>
      </c>
      <c r="G1077" s="9">
        <f>TSA!AX22</f>
        <v>0</v>
      </c>
    </row>
    <row r="1078" spans="3:7" x14ac:dyDescent="0.25">
      <c r="C1078" s="4">
        <f>'Market Cap % GDP'!AX23</f>
        <v>10.4</v>
      </c>
      <c r="D1078">
        <f>'Turnover % GDP'!AX23</f>
        <v>0.1</v>
      </c>
      <c r="E1078">
        <f>'Listed Co.s'!AX23</f>
        <v>8</v>
      </c>
      <c r="F1078">
        <f>AS!AX23</f>
        <v>0</v>
      </c>
      <c r="G1078" s="9">
        <f>TSA!AX23</f>
        <v>0</v>
      </c>
    </row>
    <row r="1079" spans="3:7" x14ac:dyDescent="0.25">
      <c r="C1079" s="4">
        <f>'Market Cap % GDP'!AX24</f>
        <v>46</v>
      </c>
      <c r="D1079">
        <f>'Turnover % GDP'!AX24</f>
        <v>0.1</v>
      </c>
      <c r="E1079">
        <f>'Listed Co.s'!AX24</f>
        <v>8</v>
      </c>
      <c r="F1079">
        <f>AS!AX24</f>
        <v>1</v>
      </c>
      <c r="G1079" s="9">
        <f>TSA!AX24</f>
        <v>1</v>
      </c>
    </row>
    <row r="1080" spans="3:7" x14ac:dyDescent="0.25">
      <c r="C1080" s="4">
        <f>'Market Cap % GDP'!AY3</f>
        <v>0</v>
      </c>
      <c r="D1080">
        <f>'Turnover % GDP'!AY3</f>
        <v>0</v>
      </c>
      <c r="E1080">
        <f>'Listed Co.s'!AY3</f>
        <v>0</v>
      </c>
      <c r="F1080">
        <f>AS!AY3</f>
        <v>0</v>
      </c>
      <c r="G1080" s="9">
        <f>TSA!AY3</f>
        <v>0</v>
      </c>
    </row>
    <row r="1081" spans="3:7" x14ac:dyDescent="0.25">
      <c r="C1081" s="4">
        <f>'Market Cap % GDP'!AY4</f>
        <v>0</v>
      </c>
      <c r="D1081">
        <f>'Turnover % GDP'!AY4</f>
        <v>0</v>
      </c>
      <c r="E1081">
        <f>'Listed Co.s'!AY4</f>
        <v>0</v>
      </c>
      <c r="F1081">
        <f>AS!AY4</f>
        <v>0</v>
      </c>
      <c r="G1081" s="9">
        <f>TSA!AY4</f>
        <v>0</v>
      </c>
    </row>
    <row r="1082" spans="3:7" x14ac:dyDescent="0.25">
      <c r="C1082" s="4">
        <f>'Market Cap % GDP'!AY5</f>
        <v>0</v>
      </c>
      <c r="D1082">
        <f>'Turnover % GDP'!AY5</f>
        <v>0</v>
      </c>
      <c r="E1082">
        <f>'Listed Co.s'!AY5</f>
        <v>0</v>
      </c>
      <c r="F1082">
        <f>AS!AY5</f>
        <v>0</v>
      </c>
      <c r="G1082" s="9">
        <f>TSA!AY5</f>
        <v>0</v>
      </c>
    </row>
    <row r="1083" spans="3:7" x14ac:dyDescent="0.25">
      <c r="C1083" s="4">
        <f>'Market Cap % GDP'!AY6</f>
        <v>0</v>
      </c>
      <c r="D1083">
        <f>'Turnover % GDP'!AY6</f>
        <v>0</v>
      </c>
      <c r="E1083">
        <f>'Listed Co.s'!AY6</f>
        <v>0</v>
      </c>
      <c r="F1083">
        <f>AS!AY6</f>
        <v>0</v>
      </c>
      <c r="G1083" s="9">
        <f>TSA!AY6</f>
        <v>0</v>
      </c>
    </row>
    <row r="1084" spans="3:7" x14ac:dyDescent="0.25">
      <c r="C1084" s="4">
        <f>'Market Cap % GDP'!AY7</f>
        <v>0</v>
      </c>
      <c r="D1084">
        <f>'Turnover % GDP'!AY7</f>
        <v>0</v>
      </c>
      <c r="E1084">
        <f>'Listed Co.s'!AY7</f>
        <v>0</v>
      </c>
      <c r="F1084">
        <f>AS!AY7</f>
        <v>0</v>
      </c>
      <c r="G1084" s="9">
        <f>TSA!AY7</f>
        <v>0</v>
      </c>
    </row>
    <row r="1085" spans="3:7" x14ac:dyDescent="0.25">
      <c r="C1085" s="4">
        <f>'Market Cap % GDP'!AY8</f>
        <v>0</v>
      </c>
      <c r="D1085">
        <f>'Turnover % GDP'!AY8</f>
        <v>0</v>
      </c>
      <c r="E1085">
        <f>'Listed Co.s'!AY8</f>
        <v>0</v>
      </c>
      <c r="F1085">
        <f>AS!AY8</f>
        <v>0</v>
      </c>
      <c r="G1085" s="9">
        <f>TSA!AY8</f>
        <v>0</v>
      </c>
    </row>
    <row r="1086" spans="3:7" x14ac:dyDescent="0.25">
      <c r="C1086" s="4">
        <f>'Market Cap % GDP'!AY9</f>
        <v>0</v>
      </c>
      <c r="D1086">
        <f>'Turnover % GDP'!AY9</f>
        <v>0</v>
      </c>
      <c r="E1086">
        <f>'Listed Co.s'!AY9</f>
        <v>1</v>
      </c>
      <c r="F1086">
        <f>AS!AY9</f>
        <v>0</v>
      </c>
      <c r="G1086" s="9">
        <f>TSA!AY9</f>
        <v>0</v>
      </c>
    </row>
    <row r="1087" spans="3:7" x14ac:dyDescent="0.25">
      <c r="C1087" s="4">
        <f>'Market Cap % GDP'!AY10</f>
        <v>0</v>
      </c>
      <c r="D1087">
        <f>'Turnover % GDP'!AY10</f>
        <v>0</v>
      </c>
      <c r="E1087">
        <f>'Listed Co.s'!AY10</f>
        <v>3</v>
      </c>
      <c r="F1087">
        <f>AS!AY10</f>
        <v>0</v>
      </c>
      <c r="G1087" s="9">
        <f>TSA!AY10</f>
        <v>0</v>
      </c>
    </row>
    <row r="1088" spans="3:7" x14ac:dyDescent="0.25">
      <c r="C1088" s="4">
        <f>'Market Cap % GDP'!AY11</f>
        <v>2.1</v>
      </c>
      <c r="D1088">
        <f>'Turnover % GDP'!AY11</f>
        <v>0.1</v>
      </c>
      <c r="E1088">
        <f>'Listed Co.s'!AY11</f>
        <v>6</v>
      </c>
      <c r="F1088">
        <f>AS!AY11</f>
        <v>0</v>
      </c>
      <c r="G1088" s="9">
        <f>TSA!AY11</f>
        <v>0</v>
      </c>
    </row>
    <row r="1089" spans="3:7" x14ac:dyDescent="0.25">
      <c r="C1089" s="4">
        <f>'Market Cap % GDP'!AY12</f>
        <v>1.4</v>
      </c>
      <c r="D1089">
        <f>'Turnover % GDP'!AY12</f>
        <v>0.1</v>
      </c>
      <c r="E1089">
        <f>'Listed Co.s'!AY12</f>
        <v>7</v>
      </c>
      <c r="F1089">
        <f>AS!AY12</f>
        <v>0</v>
      </c>
      <c r="G1089" s="9">
        <f>TSA!AY12</f>
        <v>0</v>
      </c>
    </row>
    <row r="1090" spans="3:7" x14ac:dyDescent="0.25">
      <c r="C1090" s="4">
        <f>'Market Cap % GDP'!AY13</f>
        <v>2.8</v>
      </c>
      <c r="D1090">
        <f>'Turnover % GDP'!AY13</f>
        <v>0</v>
      </c>
      <c r="E1090">
        <f>'Listed Co.s'!AY13</f>
        <v>8</v>
      </c>
      <c r="F1090">
        <f>AS!AY13</f>
        <v>0</v>
      </c>
      <c r="G1090" s="9">
        <f>TSA!AY13</f>
        <v>0</v>
      </c>
    </row>
    <row r="1091" spans="3:7" x14ac:dyDescent="0.25">
      <c r="C1091" s="4">
        <f>'Market Cap % GDP'!AY14</f>
        <v>3.2</v>
      </c>
      <c r="D1091">
        <f>'Turnover % GDP'!AY14</f>
        <v>0</v>
      </c>
      <c r="E1091">
        <f>'Listed Co.s'!AY14</f>
        <v>8</v>
      </c>
      <c r="F1091">
        <f>AS!AY14</f>
        <v>0</v>
      </c>
      <c r="G1091" s="9">
        <f>TSA!AY14</f>
        <v>0</v>
      </c>
    </row>
    <row r="1092" spans="3:7" x14ac:dyDescent="0.25">
      <c r="C1092" s="4">
        <f>'Market Cap % GDP'!AY15</f>
        <v>3.7</v>
      </c>
      <c r="D1092">
        <f>'Turnover % GDP'!AY15</f>
        <v>0.2</v>
      </c>
      <c r="E1092">
        <f>'Listed Co.s'!AY15</f>
        <v>8</v>
      </c>
      <c r="F1092">
        <f>AS!AY15</f>
        <v>0</v>
      </c>
      <c r="G1092" s="9">
        <f>TSA!AY15</f>
        <v>0</v>
      </c>
    </row>
    <row r="1093" spans="3:7" x14ac:dyDescent="0.25">
      <c r="C1093" s="4">
        <f>'Market Cap % GDP'!AY16</f>
        <v>3.6</v>
      </c>
      <c r="D1093">
        <f>'Turnover % GDP'!AY16</f>
        <v>0.3</v>
      </c>
      <c r="E1093">
        <f>'Listed Co.s'!AY16</f>
        <v>8</v>
      </c>
      <c r="F1093">
        <f>AS!AY16</f>
        <v>0</v>
      </c>
      <c r="G1093" s="9">
        <f>TSA!AY16</f>
        <v>0</v>
      </c>
    </row>
    <row r="1094" spans="3:7" x14ac:dyDescent="0.25">
      <c r="C1094" s="4">
        <f>'Market Cap % GDP'!AY17</f>
        <v>6.1</v>
      </c>
      <c r="D1094">
        <f>'Turnover % GDP'!AY17</f>
        <v>0.2</v>
      </c>
      <c r="E1094">
        <f>'Listed Co.s'!AY17</f>
        <v>8</v>
      </c>
      <c r="F1094">
        <f>AS!AY17</f>
        <v>0</v>
      </c>
      <c r="G1094" s="9">
        <f>TSA!AY17</f>
        <v>0</v>
      </c>
    </row>
    <row r="1095" spans="3:7" x14ac:dyDescent="0.25">
      <c r="C1095" s="4">
        <f>'Market Cap % GDP'!AY18</f>
        <v>8.4</v>
      </c>
      <c r="D1095">
        <f>'Turnover % GDP'!AY18</f>
        <v>0.3</v>
      </c>
      <c r="E1095">
        <f>'Listed Co.s'!AY18</f>
        <v>9</v>
      </c>
      <c r="F1095">
        <f>AS!AY18</f>
        <v>0</v>
      </c>
      <c r="G1095" s="9">
        <f>TSA!AY18</f>
        <v>0</v>
      </c>
    </row>
    <row r="1096" spans="3:7" x14ac:dyDescent="0.25">
      <c r="C1096" s="4">
        <f>'Market Cap % GDP'!AY19</f>
        <v>18.8</v>
      </c>
      <c r="D1096">
        <f>'Turnover % GDP'!AY19</f>
        <v>0.5</v>
      </c>
      <c r="E1096">
        <f>'Listed Co.s'!AY19</f>
        <v>10</v>
      </c>
      <c r="F1096">
        <f>AS!AY19</f>
        <v>0</v>
      </c>
      <c r="G1096" s="9">
        <f>TSA!AY19</f>
        <v>0</v>
      </c>
    </row>
    <row r="1097" spans="3:7" x14ac:dyDescent="0.25">
      <c r="C1097" s="4">
        <f>'Market Cap % GDP'!AY20</f>
        <v>20.9</v>
      </c>
      <c r="D1097">
        <f>'Turnover % GDP'!AY20</f>
        <v>1</v>
      </c>
      <c r="E1097">
        <f>'Listed Co.s'!AY20</f>
        <v>12</v>
      </c>
      <c r="F1097">
        <f>AS!AY20</f>
        <v>0</v>
      </c>
      <c r="G1097" s="9">
        <f>TSA!AY20</f>
        <v>0</v>
      </c>
    </row>
    <row r="1098" spans="3:7" x14ac:dyDescent="0.25">
      <c r="C1098" s="4">
        <f>'Market Cap % GDP'!AY21</f>
        <v>41.4</v>
      </c>
      <c r="D1098">
        <f>'Turnover % GDP'!AY21</f>
        <v>1.4</v>
      </c>
      <c r="E1098">
        <f>'Listed Co.s'!AY21</f>
        <v>15</v>
      </c>
      <c r="F1098">
        <f>AS!AY21</f>
        <v>0</v>
      </c>
      <c r="G1098" s="9">
        <f>TSA!AY21</f>
        <v>0</v>
      </c>
    </row>
    <row r="1099" spans="3:7" x14ac:dyDescent="0.25">
      <c r="C1099" s="4">
        <f>'Market Cap % GDP'!AY22</f>
        <v>27.5</v>
      </c>
      <c r="D1099">
        <f>'Turnover % GDP'!AY22</f>
        <v>0.4</v>
      </c>
      <c r="E1099">
        <f>'Listed Co.s'!AY22</f>
        <v>15</v>
      </c>
      <c r="F1099">
        <f>AS!AY22</f>
        <v>0</v>
      </c>
      <c r="G1099" s="9">
        <f>TSA!AY22</f>
        <v>0</v>
      </c>
    </row>
    <row r="1100" spans="3:7" x14ac:dyDescent="0.25">
      <c r="C1100" s="4">
        <f>'Market Cap % GDP'!AY23</f>
        <v>25.2</v>
      </c>
      <c r="D1100">
        <f>'Turnover % GDP'!AY23</f>
        <v>0.4</v>
      </c>
      <c r="E1100">
        <f>'Listed Co.s'!AY23</f>
        <v>14</v>
      </c>
      <c r="F1100">
        <f>AS!AY23</f>
        <v>0</v>
      </c>
      <c r="G1100" s="9">
        <f>TSA!AY23</f>
        <v>0</v>
      </c>
    </row>
    <row r="1101" spans="3:7" x14ac:dyDescent="0.25">
      <c r="C1101" s="4">
        <f>'Market Cap % GDP'!AY24</f>
        <v>24.6</v>
      </c>
      <c r="D1101">
        <f>'Turnover % GDP'!AY24</f>
        <v>0.9</v>
      </c>
      <c r="E1101">
        <f>'Listed Co.s'!AY24</f>
        <v>14</v>
      </c>
      <c r="F1101">
        <f>AS!AY24</f>
        <v>0</v>
      </c>
      <c r="G1101" s="9">
        <f>TSA!AY24</f>
        <v>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"/>
  <sheetViews>
    <sheetView topLeftCell="AH3" workbookViewId="0">
      <selection activeCell="AY3" sqref="AY3:AY24"/>
    </sheetView>
  </sheetViews>
  <sheetFormatPr defaultRowHeight="15" x14ac:dyDescent="0.25"/>
  <sheetData>
    <row r="1" spans="1:51" x14ac:dyDescent="0.25">
      <c r="A1" s="7"/>
      <c r="B1" s="8"/>
      <c r="C1" s="8"/>
      <c r="D1" s="8"/>
      <c r="E1" s="8"/>
      <c r="F1" s="8"/>
      <c r="G1" s="8"/>
      <c r="H1" s="8"/>
      <c r="I1" s="8"/>
      <c r="J1" s="13" t="s">
        <v>83</v>
      </c>
      <c r="K1" s="14"/>
      <c r="L1" s="14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</row>
    <row r="2" spans="1:51" x14ac:dyDescent="0.25">
      <c r="A2" s="7"/>
      <c r="B2" s="8" t="s">
        <v>26</v>
      </c>
      <c r="C2" s="8" t="s">
        <v>0</v>
      </c>
      <c r="D2" s="8" t="s">
        <v>45</v>
      </c>
      <c r="E2" s="8" t="s">
        <v>13</v>
      </c>
      <c r="F2" s="8" t="s">
        <v>22</v>
      </c>
      <c r="G2" s="8" t="s">
        <v>18</v>
      </c>
      <c r="H2" s="8" t="s">
        <v>36</v>
      </c>
      <c r="I2" s="8" t="s">
        <v>16</v>
      </c>
      <c r="J2" s="8" t="s">
        <v>27</v>
      </c>
      <c r="K2" s="8" t="s">
        <v>32</v>
      </c>
      <c r="L2" s="8" t="s">
        <v>9</v>
      </c>
      <c r="M2" s="8" t="s">
        <v>37</v>
      </c>
      <c r="N2" s="8" t="s">
        <v>38</v>
      </c>
      <c r="O2" s="8" t="s">
        <v>20</v>
      </c>
      <c r="P2" s="8" t="s">
        <v>25</v>
      </c>
      <c r="Q2" s="8" t="s">
        <v>15</v>
      </c>
      <c r="R2" s="8" t="s">
        <v>39</v>
      </c>
      <c r="S2" s="8" t="s">
        <v>2</v>
      </c>
      <c r="T2" s="8" t="s">
        <v>46</v>
      </c>
      <c r="U2" s="8" t="s">
        <v>3</v>
      </c>
      <c r="V2" s="8" t="s">
        <v>23</v>
      </c>
      <c r="W2" s="8" t="s">
        <v>48</v>
      </c>
      <c r="X2" s="8" t="s">
        <v>24</v>
      </c>
      <c r="Y2" s="8" t="s">
        <v>41</v>
      </c>
      <c r="Z2" s="8" t="s">
        <v>14</v>
      </c>
      <c r="AA2" s="8" t="s">
        <v>1</v>
      </c>
      <c r="AB2" s="8" t="s">
        <v>8</v>
      </c>
      <c r="AC2" s="8" t="s">
        <v>19</v>
      </c>
      <c r="AD2" s="8" t="s">
        <v>29</v>
      </c>
      <c r="AE2" s="8" t="s">
        <v>30</v>
      </c>
      <c r="AF2" s="8" t="s">
        <v>47</v>
      </c>
      <c r="AG2" s="8" t="s">
        <v>21</v>
      </c>
      <c r="AH2" s="8" t="s">
        <v>78</v>
      </c>
      <c r="AI2" s="8" t="s">
        <v>10</v>
      </c>
      <c r="AJ2" s="8" t="s">
        <v>28</v>
      </c>
      <c r="AK2" s="8" t="s">
        <v>4</v>
      </c>
      <c r="AL2" s="8" t="s">
        <v>5</v>
      </c>
      <c r="AM2" s="8" t="s">
        <v>6</v>
      </c>
      <c r="AN2" s="8" t="s">
        <v>42</v>
      </c>
      <c r="AO2" s="8" t="s">
        <v>17</v>
      </c>
      <c r="AP2" s="8" t="s">
        <v>44</v>
      </c>
      <c r="AQ2" s="8" t="s">
        <v>40</v>
      </c>
      <c r="AR2" s="8" t="s">
        <v>35</v>
      </c>
      <c r="AS2" s="8" t="s">
        <v>31</v>
      </c>
      <c r="AT2" s="8" t="s">
        <v>33</v>
      </c>
      <c r="AU2" s="8" t="s">
        <v>34</v>
      </c>
      <c r="AV2" s="8" t="s">
        <v>71</v>
      </c>
      <c r="AW2" s="8" t="s">
        <v>72</v>
      </c>
      <c r="AX2" s="8" t="s">
        <v>74</v>
      </c>
      <c r="AY2" s="8" t="s">
        <v>75</v>
      </c>
    </row>
    <row r="3" spans="1:51" x14ac:dyDescent="0.25">
      <c r="A3" s="7">
        <v>1990</v>
      </c>
      <c r="B3" s="4">
        <v>97</v>
      </c>
      <c r="C3" s="4">
        <v>1089</v>
      </c>
      <c r="D3" s="4">
        <v>182</v>
      </c>
      <c r="E3" s="4">
        <v>0</v>
      </c>
      <c r="F3" s="4">
        <v>134</v>
      </c>
      <c r="G3" s="4">
        <v>14</v>
      </c>
      <c r="H3" s="4">
        <v>0</v>
      </c>
      <c r="I3" s="4">
        <v>23</v>
      </c>
      <c r="J3" s="4">
        <v>0</v>
      </c>
      <c r="K3" s="4">
        <v>80</v>
      </c>
      <c r="L3" s="4">
        <v>573</v>
      </c>
      <c r="M3" s="4">
        <v>73</v>
      </c>
      <c r="N3" s="4">
        <v>578</v>
      </c>
      <c r="O3" s="4">
        <v>413</v>
      </c>
      <c r="P3" s="4">
        <v>145</v>
      </c>
      <c r="Q3" s="4">
        <v>0</v>
      </c>
      <c r="R3" s="4">
        <v>0</v>
      </c>
      <c r="S3" s="4">
        <v>284</v>
      </c>
      <c r="T3" s="4">
        <v>220</v>
      </c>
      <c r="U3" s="4">
        <v>125</v>
      </c>
      <c r="V3" s="4">
        <v>216</v>
      </c>
      <c r="W3" s="4">
        <v>44</v>
      </c>
      <c r="X3" s="4">
        <v>105</v>
      </c>
      <c r="Y3" s="4">
        <v>1701</v>
      </c>
      <c r="Z3" s="4">
        <v>54</v>
      </c>
      <c r="AA3" s="4">
        <v>282</v>
      </c>
      <c r="AB3" s="4">
        <v>13</v>
      </c>
      <c r="AC3" s="4">
        <v>0</v>
      </c>
      <c r="AD3" s="4">
        <v>199</v>
      </c>
      <c r="AE3" s="4">
        <v>71</v>
      </c>
      <c r="AF3" s="4">
        <v>0</v>
      </c>
      <c r="AG3" s="4">
        <v>54</v>
      </c>
      <c r="AH3" s="4">
        <v>6599</v>
      </c>
      <c r="AI3" s="4">
        <v>131</v>
      </c>
      <c r="AJ3" s="4">
        <v>112</v>
      </c>
      <c r="AK3" s="4">
        <v>171</v>
      </c>
      <c r="AL3" s="4">
        <v>153</v>
      </c>
      <c r="AM3" s="4">
        <v>150</v>
      </c>
      <c r="AN3" s="4">
        <v>732</v>
      </c>
      <c r="AO3" s="4">
        <v>1</v>
      </c>
      <c r="AP3" s="4">
        <v>258</v>
      </c>
      <c r="AQ3" s="4">
        <v>175</v>
      </c>
      <c r="AR3" s="4">
        <v>13</v>
      </c>
      <c r="AS3" s="4">
        <v>110</v>
      </c>
      <c r="AT3" s="4">
        <v>76</v>
      </c>
      <c r="AU3" s="4">
        <v>57</v>
      </c>
      <c r="AV3" s="4">
        <v>427</v>
      </c>
      <c r="AW3" s="4">
        <v>0</v>
      </c>
      <c r="AX3" s="4">
        <v>0</v>
      </c>
      <c r="AY3" s="4">
        <v>0</v>
      </c>
    </row>
    <row r="4" spans="1:51" x14ac:dyDescent="0.25">
      <c r="A4" s="7">
        <v>1991</v>
      </c>
      <c r="B4" s="4">
        <v>105</v>
      </c>
      <c r="C4" s="4">
        <v>957</v>
      </c>
      <c r="D4" s="4">
        <v>183</v>
      </c>
      <c r="E4" s="4">
        <v>9</v>
      </c>
      <c r="F4" s="4">
        <v>138</v>
      </c>
      <c r="G4" s="4">
        <v>14</v>
      </c>
      <c r="H4" s="4">
        <v>39</v>
      </c>
      <c r="I4" s="4">
        <v>25</v>
      </c>
      <c r="J4" s="4">
        <v>0</v>
      </c>
      <c r="K4" s="4">
        <v>83</v>
      </c>
      <c r="L4" s="4">
        <v>627</v>
      </c>
      <c r="M4" s="4">
        <v>63</v>
      </c>
      <c r="N4" s="4">
        <v>551</v>
      </c>
      <c r="O4" s="4">
        <v>428</v>
      </c>
      <c r="P4" s="4">
        <v>126</v>
      </c>
      <c r="Q4" s="4">
        <v>13</v>
      </c>
      <c r="R4" s="4">
        <v>21</v>
      </c>
      <c r="S4" s="4">
        <v>333</v>
      </c>
      <c r="T4" s="4">
        <v>224</v>
      </c>
      <c r="U4" s="4">
        <v>141</v>
      </c>
      <c r="V4" s="4">
        <v>229</v>
      </c>
      <c r="W4" s="4">
        <v>44</v>
      </c>
      <c r="X4" s="4">
        <v>101</v>
      </c>
      <c r="Y4" s="4">
        <v>1623</v>
      </c>
      <c r="Z4" s="4">
        <v>70</v>
      </c>
      <c r="AA4" s="4">
        <v>321</v>
      </c>
      <c r="AB4" s="4">
        <v>20</v>
      </c>
      <c r="AC4" s="4">
        <v>0</v>
      </c>
      <c r="AD4" s="4">
        <v>209</v>
      </c>
      <c r="AE4" s="4">
        <v>67</v>
      </c>
      <c r="AF4" s="4">
        <v>0</v>
      </c>
      <c r="AG4" s="4">
        <v>53</v>
      </c>
      <c r="AH4" s="4">
        <v>6742</v>
      </c>
      <c r="AI4" s="4">
        <v>142</v>
      </c>
      <c r="AJ4" s="4">
        <v>112</v>
      </c>
      <c r="AK4" s="4">
        <v>139</v>
      </c>
      <c r="AL4" s="4">
        <v>161</v>
      </c>
      <c r="AM4" s="4">
        <v>166</v>
      </c>
      <c r="AN4" s="4">
        <v>688</v>
      </c>
      <c r="AO4" s="4">
        <v>2</v>
      </c>
      <c r="AP4" s="4">
        <v>230</v>
      </c>
      <c r="AQ4" s="4">
        <v>178</v>
      </c>
      <c r="AR4" s="4">
        <v>15</v>
      </c>
      <c r="AS4" s="4">
        <v>134</v>
      </c>
      <c r="AT4" s="4">
        <v>87</v>
      </c>
      <c r="AU4" s="4">
        <v>60</v>
      </c>
      <c r="AV4" s="4">
        <v>433</v>
      </c>
      <c r="AW4" s="4">
        <v>0</v>
      </c>
      <c r="AX4" s="4">
        <v>0</v>
      </c>
      <c r="AY4" s="4">
        <v>0</v>
      </c>
    </row>
    <row r="5" spans="1:51" x14ac:dyDescent="0.25">
      <c r="A5" s="7">
        <v>1992</v>
      </c>
      <c r="B5" s="4">
        <v>112</v>
      </c>
      <c r="C5" s="4">
        <v>1030</v>
      </c>
      <c r="D5" s="4">
        <v>171</v>
      </c>
      <c r="E5" s="4">
        <v>11</v>
      </c>
      <c r="F5" s="4">
        <v>145</v>
      </c>
      <c r="G5" s="4">
        <v>15</v>
      </c>
      <c r="H5" s="4">
        <v>40</v>
      </c>
      <c r="I5" s="4">
        <v>27</v>
      </c>
      <c r="J5" s="4">
        <v>2</v>
      </c>
      <c r="K5" s="4">
        <v>80</v>
      </c>
      <c r="L5" s="4">
        <v>656</v>
      </c>
      <c r="M5" s="4">
        <v>61</v>
      </c>
      <c r="N5" s="4">
        <v>786</v>
      </c>
      <c r="O5" s="4">
        <v>665</v>
      </c>
      <c r="P5" s="4">
        <v>129</v>
      </c>
      <c r="Q5" s="4">
        <v>15</v>
      </c>
      <c r="R5" s="4">
        <v>23</v>
      </c>
      <c r="S5" s="4">
        <v>386</v>
      </c>
      <c r="T5" s="4">
        <v>228</v>
      </c>
      <c r="U5" s="4">
        <v>155</v>
      </c>
      <c r="V5" s="4">
        <v>377</v>
      </c>
      <c r="W5" s="4">
        <v>48</v>
      </c>
      <c r="X5" s="4">
        <v>103</v>
      </c>
      <c r="Y5" s="4">
        <v>1874</v>
      </c>
      <c r="Z5" s="4">
        <v>59</v>
      </c>
      <c r="AA5" s="4">
        <v>369</v>
      </c>
      <c r="AB5" s="4">
        <v>22</v>
      </c>
      <c r="AC5" s="4">
        <v>4</v>
      </c>
      <c r="AD5" s="4">
        <v>195</v>
      </c>
      <c r="AE5" s="4">
        <v>62</v>
      </c>
      <c r="AF5" s="4">
        <v>3</v>
      </c>
      <c r="AG5" s="4">
        <v>57</v>
      </c>
      <c r="AH5" s="4">
        <v>6699</v>
      </c>
      <c r="AI5" s="4">
        <v>153</v>
      </c>
      <c r="AJ5" s="4">
        <v>115</v>
      </c>
      <c r="AK5" s="4">
        <v>123</v>
      </c>
      <c r="AL5" s="4">
        <v>169</v>
      </c>
      <c r="AM5" s="4">
        <v>163</v>
      </c>
      <c r="AN5" s="4">
        <v>683</v>
      </c>
      <c r="AO5" s="4">
        <v>4</v>
      </c>
      <c r="AP5" s="4">
        <v>205</v>
      </c>
      <c r="AQ5" s="4">
        <v>190</v>
      </c>
      <c r="AR5" s="4">
        <v>17</v>
      </c>
      <c r="AS5" s="4">
        <v>145</v>
      </c>
      <c r="AT5" s="4">
        <v>91</v>
      </c>
      <c r="AU5" s="4">
        <v>62</v>
      </c>
      <c r="AV5" s="4">
        <v>399</v>
      </c>
      <c r="AW5" s="4">
        <v>0</v>
      </c>
      <c r="AX5" s="4">
        <v>0</v>
      </c>
      <c r="AY5" s="4">
        <v>0</v>
      </c>
    </row>
    <row r="6" spans="1:51" x14ac:dyDescent="0.25">
      <c r="A6" s="7">
        <v>1993</v>
      </c>
      <c r="B6" s="4">
        <v>111</v>
      </c>
      <c r="C6" s="4">
        <v>1070</v>
      </c>
      <c r="D6" s="4">
        <v>165</v>
      </c>
      <c r="E6" s="4">
        <v>11</v>
      </c>
      <c r="F6" s="4">
        <v>153</v>
      </c>
      <c r="G6" s="4">
        <v>16</v>
      </c>
      <c r="H6" s="4">
        <v>39</v>
      </c>
      <c r="I6" s="4">
        <v>24</v>
      </c>
      <c r="J6" s="4">
        <v>0</v>
      </c>
      <c r="K6" s="4">
        <v>89</v>
      </c>
      <c r="L6" s="4">
        <v>674</v>
      </c>
      <c r="M6" s="4">
        <v>57</v>
      </c>
      <c r="N6" s="4">
        <v>472</v>
      </c>
      <c r="O6" s="4">
        <v>426</v>
      </c>
      <c r="P6" s="4">
        <v>143</v>
      </c>
      <c r="Q6" s="4">
        <v>15</v>
      </c>
      <c r="R6" s="4">
        <v>28</v>
      </c>
      <c r="S6" s="4">
        <v>450</v>
      </c>
      <c r="T6" s="4">
        <v>210</v>
      </c>
      <c r="U6" s="4">
        <v>174</v>
      </c>
      <c r="V6" s="4">
        <v>558</v>
      </c>
      <c r="W6" s="4">
        <v>50</v>
      </c>
      <c r="X6" s="4">
        <v>101</v>
      </c>
      <c r="Y6" s="4">
        <v>1646</v>
      </c>
      <c r="Z6" s="4">
        <v>62</v>
      </c>
      <c r="AA6" s="4">
        <v>410</v>
      </c>
      <c r="AB6" s="4">
        <v>30</v>
      </c>
      <c r="AC6" s="4">
        <v>4</v>
      </c>
      <c r="AD6" s="4">
        <v>190</v>
      </c>
      <c r="AE6" s="4">
        <v>65</v>
      </c>
      <c r="AF6" s="4">
        <v>4</v>
      </c>
      <c r="AG6" s="4">
        <v>56</v>
      </c>
      <c r="AH6" s="4">
        <v>7246</v>
      </c>
      <c r="AI6" s="4">
        <v>174</v>
      </c>
      <c r="AJ6" s="4">
        <v>120</v>
      </c>
      <c r="AK6" s="4">
        <v>136</v>
      </c>
      <c r="AL6" s="4">
        <v>178</v>
      </c>
      <c r="AM6" s="4">
        <v>178</v>
      </c>
      <c r="AN6" s="4">
        <v>647</v>
      </c>
      <c r="AO6" s="4">
        <v>4</v>
      </c>
      <c r="AP6" s="4">
        <v>205</v>
      </c>
      <c r="AQ6" s="4">
        <v>200</v>
      </c>
      <c r="AR6" s="4">
        <v>19</v>
      </c>
      <c r="AS6" s="4">
        <v>152</v>
      </c>
      <c r="AT6" s="4">
        <v>93</v>
      </c>
      <c r="AU6" s="4">
        <v>62</v>
      </c>
      <c r="AV6" s="4">
        <v>376</v>
      </c>
      <c r="AW6" s="4">
        <v>0</v>
      </c>
      <c r="AX6" s="4">
        <v>0</v>
      </c>
      <c r="AY6" s="4">
        <v>0</v>
      </c>
    </row>
    <row r="7" spans="1:51" x14ac:dyDescent="0.25">
      <c r="A7" s="7">
        <v>1994</v>
      </c>
      <c r="B7" s="4">
        <v>111</v>
      </c>
      <c r="C7" s="4">
        <v>1186</v>
      </c>
      <c r="D7" s="4">
        <v>155</v>
      </c>
      <c r="E7" s="4">
        <v>11</v>
      </c>
      <c r="F7" s="4">
        <v>170</v>
      </c>
      <c r="G7" s="4">
        <v>19</v>
      </c>
      <c r="H7" s="4">
        <v>38</v>
      </c>
      <c r="I7" s="4">
        <v>27</v>
      </c>
      <c r="J7" s="4">
        <v>29</v>
      </c>
      <c r="K7" s="4">
        <v>113</v>
      </c>
      <c r="L7" s="4">
        <v>700</v>
      </c>
      <c r="M7" s="4">
        <v>65</v>
      </c>
      <c r="N7" s="4">
        <v>459</v>
      </c>
      <c r="O7" s="4">
        <v>417</v>
      </c>
      <c r="P7" s="4">
        <v>216</v>
      </c>
      <c r="Q7" s="4">
        <v>17</v>
      </c>
      <c r="R7" s="4">
        <v>40</v>
      </c>
      <c r="S7" s="4">
        <v>529</v>
      </c>
      <c r="T7" s="4">
        <v>223</v>
      </c>
      <c r="U7" s="4">
        <v>216</v>
      </c>
      <c r="V7" s="4">
        <v>638</v>
      </c>
      <c r="W7" s="4">
        <v>50</v>
      </c>
      <c r="X7" s="4">
        <v>95</v>
      </c>
      <c r="Y7" s="4">
        <v>2070</v>
      </c>
      <c r="Z7" s="4">
        <v>60</v>
      </c>
      <c r="AA7" s="4">
        <v>478</v>
      </c>
      <c r="AB7" s="4">
        <v>35</v>
      </c>
      <c r="AC7" s="4">
        <v>4</v>
      </c>
      <c r="AD7" s="4">
        <v>206</v>
      </c>
      <c r="AE7" s="4">
        <v>51</v>
      </c>
      <c r="AF7" s="4">
        <v>8</v>
      </c>
      <c r="AG7" s="4">
        <v>56</v>
      </c>
      <c r="AH7" s="4">
        <v>7692</v>
      </c>
      <c r="AI7" s="4">
        <v>177</v>
      </c>
      <c r="AJ7" s="4">
        <v>132</v>
      </c>
      <c r="AK7" s="4">
        <v>173</v>
      </c>
      <c r="AL7" s="4">
        <v>189</v>
      </c>
      <c r="AM7" s="4">
        <v>240</v>
      </c>
      <c r="AN7" s="4">
        <v>640</v>
      </c>
      <c r="AO7" s="4">
        <v>4</v>
      </c>
      <c r="AP7" s="4">
        <v>228</v>
      </c>
      <c r="AQ7" s="4">
        <v>215</v>
      </c>
      <c r="AR7" s="4">
        <v>21</v>
      </c>
      <c r="AS7" s="4">
        <v>176</v>
      </c>
      <c r="AT7" s="4">
        <v>90</v>
      </c>
      <c r="AU7" s="4">
        <v>64</v>
      </c>
      <c r="AV7" s="4">
        <v>379</v>
      </c>
      <c r="AW7" s="4">
        <v>0</v>
      </c>
      <c r="AX7" s="4">
        <v>0</v>
      </c>
      <c r="AY7" s="4">
        <v>0</v>
      </c>
    </row>
    <row r="8" spans="1:51" x14ac:dyDescent="0.25">
      <c r="A8" s="7">
        <v>1995</v>
      </c>
      <c r="B8" s="4">
        <v>109</v>
      </c>
      <c r="C8" s="4">
        <v>1178</v>
      </c>
      <c r="D8" s="4">
        <v>143</v>
      </c>
      <c r="E8" s="4">
        <v>12</v>
      </c>
      <c r="F8" s="4">
        <v>183</v>
      </c>
      <c r="G8" s="4">
        <v>18</v>
      </c>
      <c r="H8" s="4">
        <v>41</v>
      </c>
      <c r="I8" s="4">
        <v>31</v>
      </c>
      <c r="J8" s="4">
        <v>61</v>
      </c>
      <c r="K8" s="4">
        <v>190</v>
      </c>
      <c r="L8" s="4">
        <v>746</v>
      </c>
      <c r="M8" s="4">
        <v>73</v>
      </c>
      <c r="N8" s="4">
        <v>450</v>
      </c>
      <c r="O8" s="4">
        <v>678</v>
      </c>
      <c r="P8" s="4">
        <v>212</v>
      </c>
      <c r="Q8" s="4">
        <v>19</v>
      </c>
      <c r="R8" s="4">
        <v>42</v>
      </c>
      <c r="S8" s="4">
        <v>518</v>
      </c>
      <c r="T8" s="4">
        <v>250</v>
      </c>
      <c r="U8" s="4">
        <v>238</v>
      </c>
      <c r="V8" s="4">
        <v>654</v>
      </c>
      <c r="W8" s="4">
        <v>51</v>
      </c>
      <c r="X8" s="4">
        <v>97</v>
      </c>
      <c r="Y8" s="4">
        <v>2078</v>
      </c>
      <c r="Z8" s="4">
        <v>61</v>
      </c>
      <c r="AA8" s="4">
        <v>529</v>
      </c>
      <c r="AB8" s="4">
        <v>28</v>
      </c>
      <c r="AC8" s="4">
        <v>5</v>
      </c>
      <c r="AD8" s="4">
        <v>185</v>
      </c>
      <c r="AE8" s="4">
        <v>44</v>
      </c>
      <c r="AF8" s="4">
        <v>10</v>
      </c>
      <c r="AG8" s="4">
        <v>56</v>
      </c>
      <c r="AH8" s="4">
        <v>7671</v>
      </c>
      <c r="AI8" s="4">
        <v>181</v>
      </c>
      <c r="AJ8" s="4">
        <v>151</v>
      </c>
      <c r="AK8" s="4">
        <v>134</v>
      </c>
      <c r="AL8" s="4">
        <v>205</v>
      </c>
      <c r="AM8" s="4">
        <v>212</v>
      </c>
      <c r="AN8" s="4">
        <v>640</v>
      </c>
      <c r="AO8" s="4">
        <v>4</v>
      </c>
      <c r="AP8" s="4">
        <v>223</v>
      </c>
      <c r="AQ8" s="4">
        <v>226</v>
      </c>
      <c r="AR8" s="4">
        <v>26</v>
      </c>
      <c r="AS8" s="4">
        <v>205</v>
      </c>
      <c r="AT8" s="4">
        <v>90</v>
      </c>
      <c r="AU8" s="4">
        <v>64</v>
      </c>
      <c r="AV8" s="4">
        <v>362</v>
      </c>
      <c r="AW8" s="4">
        <v>2</v>
      </c>
      <c r="AX8" s="4">
        <v>0</v>
      </c>
      <c r="AY8" s="4">
        <v>0</v>
      </c>
    </row>
    <row r="9" spans="1:51" x14ac:dyDescent="0.25">
      <c r="A9" s="7">
        <v>1996</v>
      </c>
      <c r="B9" s="4">
        <v>106</v>
      </c>
      <c r="C9" s="4">
        <v>1190</v>
      </c>
      <c r="D9" s="4">
        <v>139</v>
      </c>
      <c r="E9" s="4">
        <v>12</v>
      </c>
      <c r="F9" s="4">
        <v>186</v>
      </c>
      <c r="G9" s="4">
        <v>19</v>
      </c>
      <c r="H9" s="4">
        <v>39</v>
      </c>
      <c r="I9" s="4">
        <v>31</v>
      </c>
      <c r="J9" s="4">
        <v>66</v>
      </c>
      <c r="K9" s="4">
        <v>189</v>
      </c>
      <c r="L9" s="4">
        <v>649</v>
      </c>
      <c r="M9" s="4">
        <v>71</v>
      </c>
      <c r="N9" s="4">
        <v>686</v>
      </c>
      <c r="O9" s="4">
        <v>681</v>
      </c>
      <c r="P9" s="4">
        <v>224</v>
      </c>
      <c r="Q9" s="4">
        <v>21</v>
      </c>
      <c r="R9" s="4">
        <v>45</v>
      </c>
      <c r="S9" s="4">
        <v>561</v>
      </c>
      <c r="T9" s="4">
        <v>244</v>
      </c>
      <c r="U9" s="4">
        <v>253</v>
      </c>
      <c r="V9" s="4">
        <v>655</v>
      </c>
      <c r="W9" s="4">
        <v>46</v>
      </c>
      <c r="X9" s="4">
        <v>98</v>
      </c>
      <c r="Y9" s="4">
        <v>2171</v>
      </c>
      <c r="Z9" s="4">
        <v>54</v>
      </c>
      <c r="AA9" s="4">
        <v>621</v>
      </c>
      <c r="AB9" s="4">
        <v>40</v>
      </c>
      <c r="AC9" s="4">
        <v>6</v>
      </c>
      <c r="AD9" s="4">
        <v>193</v>
      </c>
      <c r="AE9" s="4">
        <v>47</v>
      </c>
      <c r="AF9" s="4">
        <v>12</v>
      </c>
      <c r="AG9" s="4">
        <v>56</v>
      </c>
      <c r="AH9" s="4">
        <v>8479</v>
      </c>
      <c r="AI9" s="4">
        <v>183</v>
      </c>
      <c r="AJ9" s="4">
        <v>158</v>
      </c>
      <c r="AK9" s="4">
        <v>126</v>
      </c>
      <c r="AL9" s="4">
        <v>216</v>
      </c>
      <c r="AM9" s="4">
        <v>223</v>
      </c>
      <c r="AN9" s="4">
        <v>626</v>
      </c>
      <c r="AO9" s="4">
        <v>6</v>
      </c>
      <c r="AP9" s="4">
        <v>229</v>
      </c>
      <c r="AQ9" s="4">
        <v>235</v>
      </c>
      <c r="AR9" s="4">
        <v>30</v>
      </c>
      <c r="AS9" s="4">
        <v>228</v>
      </c>
      <c r="AT9" s="4">
        <v>87</v>
      </c>
      <c r="AU9" s="4">
        <v>64</v>
      </c>
      <c r="AV9" s="4">
        <v>357</v>
      </c>
      <c r="AW9" s="4">
        <v>6</v>
      </c>
      <c r="AX9" s="4">
        <v>0</v>
      </c>
      <c r="AY9" s="4">
        <v>1</v>
      </c>
    </row>
    <row r="10" spans="1:51" x14ac:dyDescent="0.25">
      <c r="A10" s="7">
        <v>1997</v>
      </c>
      <c r="B10" s="4">
        <v>101</v>
      </c>
      <c r="C10" s="4">
        <v>1159</v>
      </c>
      <c r="D10" s="4">
        <v>141</v>
      </c>
      <c r="E10" s="4">
        <v>12</v>
      </c>
      <c r="F10" s="4">
        <v>202</v>
      </c>
      <c r="G10" s="4">
        <v>18</v>
      </c>
      <c r="H10" s="4">
        <v>49</v>
      </c>
      <c r="I10" s="4">
        <v>35</v>
      </c>
      <c r="J10" s="4">
        <v>77</v>
      </c>
      <c r="K10" s="4">
        <v>189</v>
      </c>
      <c r="L10" s="4">
        <v>654</v>
      </c>
      <c r="M10" s="4">
        <v>124</v>
      </c>
      <c r="N10" s="4">
        <v>683</v>
      </c>
      <c r="O10" s="4">
        <v>700</v>
      </c>
      <c r="P10" s="4">
        <v>230</v>
      </c>
      <c r="Q10" s="4">
        <v>21</v>
      </c>
      <c r="R10" s="4">
        <v>49</v>
      </c>
      <c r="S10" s="4">
        <v>671</v>
      </c>
      <c r="T10" s="4">
        <v>239</v>
      </c>
      <c r="U10" s="4">
        <v>282</v>
      </c>
      <c r="V10" s="4">
        <v>640</v>
      </c>
      <c r="W10" s="4">
        <v>45</v>
      </c>
      <c r="X10" s="4">
        <v>139</v>
      </c>
      <c r="Y10" s="4">
        <v>2157</v>
      </c>
      <c r="Z10" s="4">
        <v>56</v>
      </c>
      <c r="AA10" s="4">
        <v>708</v>
      </c>
      <c r="AB10" s="4">
        <v>40</v>
      </c>
      <c r="AC10" s="4">
        <v>6</v>
      </c>
      <c r="AD10" s="4">
        <v>198</v>
      </c>
      <c r="AE10" s="4">
        <v>49</v>
      </c>
      <c r="AF10" s="4">
        <v>13</v>
      </c>
      <c r="AG10" s="4">
        <v>58</v>
      </c>
      <c r="AH10" s="4">
        <v>8851</v>
      </c>
      <c r="AI10" s="4">
        <v>182</v>
      </c>
      <c r="AJ10" s="4">
        <v>196</v>
      </c>
      <c r="AK10" s="4">
        <v>129</v>
      </c>
      <c r="AL10" s="4">
        <v>221</v>
      </c>
      <c r="AM10" s="4">
        <v>303</v>
      </c>
      <c r="AN10" s="4">
        <v>642</v>
      </c>
      <c r="AO10" s="4">
        <v>4</v>
      </c>
      <c r="AP10" s="4">
        <v>245</v>
      </c>
      <c r="AQ10" s="4">
        <v>239</v>
      </c>
      <c r="AR10" s="4">
        <v>34</v>
      </c>
      <c r="AS10" s="4">
        <v>258</v>
      </c>
      <c r="AT10" s="4">
        <v>91</v>
      </c>
      <c r="AU10" s="4">
        <v>64</v>
      </c>
      <c r="AV10" s="4">
        <v>384</v>
      </c>
      <c r="AW10" s="4">
        <v>7</v>
      </c>
      <c r="AX10" s="4">
        <v>0</v>
      </c>
      <c r="AY10" s="4">
        <v>3</v>
      </c>
    </row>
    <row r="11" spans="1:51" x14ac:dyDescent="0.25">
      <c r="A11" s="7">
        <v>1998</v>
      </c>
      <c r="B11" s="4">
        <v>96</v>
      </c>
      <c r="C11" s="4">
        <v>1162</v>
      </c>
      <c r="D11" s="4">
        <v>169</v>
      </c>
      <c r="E11" s="4">
        <v>14</v>
      </c>
      <c r="F11" s="4">
        <v>208</v>
      </c>
      <c r="G11" s="4">
        <v>20</v>
      </c>
      <c r="H11" s="4">
        <v>54</v>
      </c>
      <c r="I11" s="4">
        <v>35</v>
      </c>
      <c r="J11" s="4">
        <v>50</v>
      </c>
      <c r="K11" s="4">
        <v>163</v>
      </c>
      <c r="L11" s="4">
        <v>861</v>
      </c>
      <c r="M11" s="4">
        <v>129</v>
      </c>
      <c r="N11" s="4">
        <v>711</v>
      </c>
      <c r="O11" s="4">
        <v>741</v>
      </c>
      <c r="P11" s="4">
        <v>244</v>
      </c>
      <c r="Q11" s="4">
        <v>21</v>
      </c>
      <c r="R11" s="4">
        <v>55</v>
      </c>
      <c r="S11" s="4">
        <v>693</v>
      </c>
      <c r="T11" s="4">
        <v>243</v>
      </c>
      <c r="U11" s="4">
        <v>288</v>
      </c>
      <c r="V11" s="4">
        <v>650</v>
      </c>
      <c r="W11" s="4">
        <v>49</v>
      </c>
      <c r="X11" s="4">
        <v>150</v>
      </c>
      <c r="Y11" s="4">
        <v>2087</v>
      </c>
      <c r="Z11" s="4">
        <v>53</v>
      </c>
      <c r="AA11" s="4">
        <v>736</v>
      </c>
      <c r="AB11" s="4">
        <v>40</v>
      </c>
      <c r="AC11" s="4">
        <v>7</v>
      </c>
      <c r="AD11" s="4">
        <v>194</v>
      </c>
      <c r="AE11" s="4">
        <v>53</v>
      </c>
      <c r="AF11" s="4">
        <v>15</v>
      </c>
      <c r="AG11" s="4">
        <v>58</v>
      </c>
      <c r="AH11" s="4">
        <v>8450</v>
      </c>
      <c r="AI11" s="4">
        <v>186</v>
      </c>
      <c r="AJ11" s="4">
        <v>213</v>
      </c>
      <c r="AK11" s="4">
        <v>136</v>
      </c>
      <c r="AL11" s="4">
        <v>221</v>
      </c>
      <c r="AM11" s="4">
        <v>321</v>
      </c>
      <c r="AN11" s="4">
        <v>668</v>
      </c>
      <c r="AO11" s="4">
        <v>5</v>
      </c>
      <c r="AP11" s="4">
        <v>258</v>
      </c>
      <c r="AQ11" s="4">
        <v>233</v>
      </c>
      <c r="AR11" s="4">
        <v>38</v>
      </c>
      <c r="AS11" s="4">
        <v>277</v>
      </c>
      <c r="AT11" s="4">
        <v>94</v>
      </c>
      <c r="AU11" s="4">
        <v>67</v>
      </c>
      <c r="AV11" s="4">
        <v>484</v>
      </c>
      <c r="AW11" s="4">
        <v>9</v>
      </c>
      <c r="AX11" s="4">
        <v>1</v>
      </c>
      <c r="AY11" s="4">
        <v>6</v>
      </c>
    </row>
    <row r="12" spans="1:51" x14ac:dyDescent="0.25">
      <c r="A12" s="7">
        <v>1999</v>
      </c>
      <c r="B12" s="4">
        <v>97</v>
      </c>
      <c r="C12" s="4">
        <v>1217</v>
      </c>
      <c r="D12" s="4">
        <v>172</v>
      </c>
      <c r="E12" s="4">
        <v>15</v>
      </c>
      <c r="F12" s="4">
        <v>211</v>
      </c>
      <c r="G12" s="4">
        <v>18</v>
      </c>
      <c r="H12" s="4">
        <v>60</v>
      </c>
      <c r="I12" s="4">
        <v>38</v>
      </c>
      <c r="J12" s="4">
        <v>59</v>
      </c>
      <c r="K12" s="4">
        <v>145</v>
      </c>
      <c r="L12" s="4">
        <v>1033</v>
      </c>
      <c r="M12" s="4">
        <v>147</v>
      </c>
      <c r="N12" s="4">
        <v>968</v>
      </c>
      <c r="O12" s="4">
        <v>933</v>
      </c>
      <c r="P12" s="4">
        <v>281</v>
      </c>
      <c r="Q12" s="4">
        <v>22</v>
      </c>
      <c r="R12" s="4">
        <v>66</v>
      </c>
      <c r="S12" s="4">
        <v>717</v>
      </c>
      <c r="T12" s="4">
        <v>270</v>
      </c>
      <c r="U12" s="4">
        <v>277</v>
      </c>
      <c r="V12" s="4">
        <v>644</v>
      </c>
      <c r="W12" s="4">
        <v>46</v>
      </c>
      <c r="X12" s="4">
        <v>152</v>
      </c>
      <c r="Y12" s="4">
        <v>1945</v>
      </c>
      <c r="Z12" s="4">
        <v>51</v>
      </c>
      <c r="AA12" s="4">
        <v>757</v>
      </c>
      <c r="AB12" s="4">
        <v>41</v>
      </c>
      <c r="AC12" s="4">
        <v>7</v>
      </c>
      <c r="AD12" s="4">
        <v>188</v>
      </c>
      <c r="AE12" s="4">
        <v>55</v>
      </c>
      <c r="AF12" s="4">
        <v>14</v>
      </c>
      <c r="AG12" s="4">
        <v>57</v>
      </c>
      <c r="AH12" s="4">
        <v>7651</v>
      </c>
      <c r="AI12" s="4">
        <v>194</v>
      </c>
      <c r="AJ12" s="4">
        <v>195</v>
      </c>
      <c r="AK12" s="4">
        <v>128</v>
      </c>
      <c r="AL12" s="4">
        <v>225</v>
      </c>
      <c r="AM12" s="4">
        <v>355</v>
      </c>
      <c r="AN12" s="4">
        <v>668</v>
      </c>
      <c r="AO12" s="4">
        <v>7</v>
      </c>
      <c r="AP12" s="4">
        <v>277</v>
      </c>
      <c r="AQ12" s="4">
        <v>239</v>
      </c>
      <c r="AR12" s="4">
        <v>44</v>
      </c>
      <c r="AS12" s="4">
        <v>285</v>
      </c>
      <c r="AT12" s="4">
        <v>87</v>
      </c>
      <c r="AU12" s="4">
        <v>70</v>
      </c>
      <c r="AV12" s="4">
        <v>718</v>
      </c>
      <c r="AW12" s="4">
        <v>9</v>
      </c>
      <c r="AX12" s="4">
        <v>1</v>
      </c>
      <c r="AY12" s="4">
        <v>7</v>
      </c>
    </row>
    <row r="13" spans="1:51" x14ac:dyDescent="0.25">
      <c r="A13" s="7">
        <v>2000</v>
      </c>
      <c r="B13" s="4">
        <v>97</v>
      </c>
      <c r="C13" s="4">
        <v>1330</v>
      </c>
      <c r="D13" s="4">
        <v>174</v>
      </c>
      <c r="E13" s="4">
        <v>16</v>
      </c>
      <c r="F13" s="4">
        <v>221</v>
      </c>
      <c r="G13" s="4">
        <v>17</v>
      </c>
      <c r="H13" s="4">
        <v>120</v>
      </c>
      <c r="I13" s="4">
        <v>41</v>
      </c>
      <c r="J13" s="4">
        <v>64</v>
      </c>
      <c r="K13" s="4">
        <v>126</v>
      </c>
      <c r="L13" s="4">
        <v>1076</v>
      </c>
      <c r="M13" s="4">
        <v>154</v>
      </c>
      <c r="N13" s="4">
        <v>808</v>
      </c>
      <c r="O13" s="4">
        <v>1022</v>
      </c>
      <c r="P13" s="4">
        <v>329</v>
      </c>
      <c r="Q13" s="4">
        <v>22</v>
      </c>
      <c r="R13" s="4">
        <v>60</v>
      </c>
      <c r="S13" s="4">
        <v>779</v>
      </c>
      <c r="T13" s="4">
        <v>291</v>
      </c>
      <c r="U13" s="4">
        <v>290</v>
      </c>
      <c r="V13" s="4">
        <v>654</v>
      </c>
      <c r="W13" s="4">
        <v>46</v>
      </c>
      <c r="X13" s="4">
        <v>163</v>
      </c>
      <c r="Y13" s="4">
        <v>1904</v>
      </c>
      <c r="Z13" s="4">
        <v>54</v>
      </c>
      <c r="AA13" s="4">
        <v>795</v>
      </c>
      <c r="AB13" s="4">
        <v>40</v>
      </c>
      <c r="AC13" s="4">
        <v>10</v>
      </c>
      <c r="AD13" s="4">
        <v>179</v>
      </c>
      <c r="AE13" s="4">
        <v>53</v>
      </c>
      <c r="AF13" s="4">
        <v>13</v>
      </c>
      <c r="AG13" s="4">
        <v>57</v>
      </c>
      <c r="AH13" s="4">
        <v>7524</v>
      </c>
      <c r="AI13" s="4">
        <v>195</v>
      </c>
      <c r="AJ13" s="4">
        <v>191</v>
      </c>
      <c r="AK13" s="4">
        <v>142</v>
      </c>
      <c r="AL13" s="4">
        <v>228</v>
      </c>
      <c r="AM13" s="4">
        <v>418</v>
      </c>
      <c r="AN13" s="4">
        <v>616</v>
      </c>
      <c r="AO13" s="4">
        <v>6</v>
      </c>
      <c r="AP13" s="4">
        <v>292</v>
      </c>
      <c r="AQ13" s="4">
        <v>239</v>
      </c>
      <c r="AR13" s="4">
        <v>44</v>
      </c>
      <c r="AS13" s="4">
        <v>315</v>
      </c>
      <c r="AT13" s="4">
        <v>85</v>
      </c>
      <c r="AU13" s="4">
        <v>69</v>
      </c>
      <c r="AV13" s="4">
        <v>1019</v>
      </c>
      <c r="AW13" s="4">
        <v>9</v>
      </c>
      <c r="AX13" s="4">
        <v>2</v>
      </c>
      <c r="AY13" s="4">
        <v>8</v>
      </c>
    </row>
    <row r="14" spans="1:51" x14ac:dyDescent="0.25">
      <c r="A14" s="7">
        <v>2001</v>
      </c>
      <c r="B14" s="4">
        <v>114</v>
      </c>
      <c r="C14" s="4">
        <v>1334</v>
      </c>
      <c r="D14" s="4">
        <v>156</v>
      </c>
      <c r="E14" s="4">
        <v>16</v>
      </c>
      <c r="F14" s="4">
        <v>230</v>
      </c>
      <c r="G14" s="4">
        <v>20</v>
      </c>
      <c r="H14" s="4">
        <v>145</v>
      </c>
      <c r="I14" s="4">
        <v>38</v>
      </c>
      <c r="J14" s="4">
        <v>62</v>
      </c>
      <c r="K14" s="4">
        <v>123</v>
      </c>
      <c r="L14" s="4">
        <v>1110</v>
      </c>
      <c r="M14" s="4">
        <v>152</v>
      </c>
      <c r="N14" s="4">
        <v>791</v>
      </c>
      <c r="O14" s="4">
        <v>749</v>
      </c>
      <c r="P14" s="4">
        <v>338</v>
      </c>
      <c r="Q14" s="4">
        <v>22</v>
      </c>
      <c r="R14" s="4">
        <v>57</v>
      </c>
      <c r="S14" s="4">
        <v>857</v>
      </c>
      <c r="T14" s="4">
        <v>288</v>
      </c>
      <c r="U14" s="4">
        <v>316</v>
      </c>
      <c r="V14" s="4">
        <v>636</v>
      </c>
      <c r="W14" s="4">
        <v>42</v>
      </c>
      <c r="X14" s="4">
        <v>161</v>
      </c>
      <c r="Y14" s="4">
        <v>1923</v>
      </c>
      <c r="Z14" s="4">
        <v>46</v>
      </c>
      <c r="AA14" s="4">
        <v>809</v>
      </c>
      <c r="AB14" s="4">
        <v>40</v>
      </c>
      <c r="AC14" s="4">
        <v>12</v>
      </c>
      <c r="AD14" s="4">
        <v>168</v>
      </c>
      <c r="AE14" s="4">
        <v>55</v>
      </c>
      <c r="AF14" s="4">
        <v>13</v>
      </c>
      <c r="AG14" s="4">
        <v>57</v>
      </c>
      <c r="AH14" s="4">
        <v>6355</v>
      </c>
      <c r="AI14" s="4">
        <v>194</v>
      </c>
      <c r="AJ14" s="4">
        <v>186</v>
      </c>
      <c r="AK14" s="4">
        <v>132</v>
      </c>
      <c r="AL14" s="4">
        <v>232</v>
      </c>
      <c r="AM14" s="4">
        <v>386</v>
      </c>
      <c r="AN14" s="4">
        <v>542</v>
      </c>
      <c r="AO14" s="4">
        <v>5</v>
      </c>
      <c r="AP14" s="4">
        <v>285</v>
      </c>
      <c r="AQ14" s="4">
        <v>238</v>
      </c>
      <c r="AR14" s="4">
        <v>46</v>
      </c>
      <c r="AS14" s="4">
        <v>310</v>
      </c>
      <c r="AT14" s="4">
        <v>63</v>
      </c>
      <c r="AU14" s="4">
        <v>72</v>
      </c>
      <c r="AV14" s="4">
        <v>1458</v>
      </c>
      <c r="AW14" s="4">
        <v>9</v>
      </c>
      <c r="AX14" s="4">
        <v>2</v>
      </c>
      <c r="AY14" s="4">
        <v>8</v>
      </c>
    </row>
    <row r="15" spans="1:51" x14ac:dyDescent="0.25">
      <c r="A15" s="7">
        <v>2002</v>
      </c>
      <c r="B15" s="4">
        <v>91</v>
      </c>
      <c r="C15" s="4">
        <v>1355</v>
      </c>
      <c r="D15" s="4">
        <v>143</v>
      </c>
      <c r="E15" s="4">
        <v>18</v>
      </c>
      <c r="F15" s="4">
        <v>239</v>
      </c>
      <c r="G15" s="4">
        <v>19</v>
      </c>
      <c r="H15" s="4">
        <v>154</v>
      </c>
      <c r="I15" s="4">
        <v>38</v>
      </c>
      <c r="J15" s="4">
        <v>66</v>
      </c>
      <c r="K15" s="4">
        <v>114</v>
      </c>
      <c r="L15" s="4">
        <v>1148</v>
      </c>
      <c r="M15" s="4">
        <v>147</v>
      </c>
      <c r="N15" s="4">
        <v>772</v>
      </c>
      <c r="O15" s="4">
        <v>715</v>
      </c>
      <c r="P15" s="4">
        <v>341</v>
      </c>
      <c r="Q15" s="4">
        <v>24</v>
      </c>
      <c r="R15" s="4">
        <v>48</v>
      </c>
      <c r="S15" s="4">
        <v>968</v>
      </c>
      <c r="T15" s="4">
        <v>295</v>
      </c>
      <c r="U15" s="4">
        <v>331</v>
      </c>
      <c r="V15" s="4">
        <v>615</v>
      </c>
      <c r="W15" s="4">
        <v>42</v>
      </c>
      <c r="X15" s="4">
        <v>158</v>
      </c>
      <c r="Y15" s="4">
        <v>2405</v>
      </c>
      <c r="Z15" s="4">
        <v>46</v>
      </c>
      <c r="AA15" s="4">
        <v>865</v>
      </c>
      <c r="AB15" s="4">
        <v>40</v>
      </c>
      <c r="AC15" s="4">
        <v>12</v>
      </c>
      <c r="AD15" s="4">
        <v>166</v>
      </c>
      <c r="AE15" s="4">
        <v>55</v>
      </c>
      <c r="AF15" s="4">
        <v>13</v>
      </c>
      <c r="AG15" s="4">
        <v>57</v>
      </c>
      <c r="AH15" s="4">
        <v>5685</v>
      </c>
      <c r="AI15" s="4">
        <v>195</v>
      </c>
      <c r="AJ15" s="4">
        <v>179</v>
      </c>
      <c r="AK15" s="4">
        <v>131</v>
      </c>
      <c r="AL15" s="4">
        <v>235</v>
      </c>
      <c r="AM15" s="4">
        <v>434</v>
      </c>
      <c r="AN15" s="4">
        <v>450</v>
      </c>
      <c r="AO15" s="4">
        <v>5</v>
      </c>
      <c r="AP15" s="4">
        <v>278</v>
      </c>
      <c r="AQ15" s="4">
        <v>238</v>
      </c>
      <c r="AR15" s="4">
        <v>47</v>
      </c>
      <c r="AS15" s="4">
        <v>288</v>
      </c>
      <c r="AT15" s="4">
        <v>59</v>
      </c>
      <c r="AU15" s="4">
        <v>76</v>
      </c>
      <c r="AV15" s="4">
        <v>2986</v>
      </c>
      <c r="AW15" s="4">
        <v>11</v>
      </c>
      <c r="AX15" s="4">
        <v>3</v>
      </c>
      <c r="AY15" s="4">
        <v>8</v>
      </c>
    </row>
    <row r="16" spans="1:51" x14ac:dyDescent="0.25">
      <c r="A16" s="7">
        <v>2003</v>
      </c>
      <c r="B16" s="4">
        <v>86</v>
      </c>
      <c r="C16" s="4">
        <v>1405</v>
      </c>
      <c r="D16" s="4">
        <v>250</v>
      </c>
      <c r="E16" s="4">
        <v>19</v>
      </c>
      <c r="F16" s="4">
        <v>247</v>
      </c>
      <c r="G16" s="4">
        <v>19</v>
      </c>
      <c r="H16" s="4">
        <v>152</v>
      </c>
      <c r="I16" s="4">
        <v>38</v>
      </c>
      <c r="J16" s="4">
        <v>66</v>
      </c>
      <c r="K16" s="4">
        <v>114</v>
      </c>
      <c r="L16" s="4">
        <v>967</v>
      </c>
      <c r="M16" s="4">
        <v>142</v>
      </c>
      <c r="N16" s="4">
        <v>934</v>
      </c>
      <c r="O16" s="4">
        <v>684</v>
      </c>
      <c r="P16" s="4">
        <v>339</v>
      </c>
      <c r="Q16" s="4">
        <v>25</v>
      </c>
      <c r="R16" s="4">
        <v>49</v>
      </c>
      <c r="S16" s="4">
        <v>972</v>
      </c>
      <c r="T16" s="4">
        <v>271</v>
      </c>
      <c r="U16" s="4">
        <v>333</v>
      </c>
      <c r="V16" s="4">
        <v>576</v>
      </c>
      <c r="W16" s="4">
        <v>39</v>
      </c>
      <c r="X16" s="4">
        <v>161</v>
      </c>
      <c r="Y16" s="4">
        <v>2311</v>
      </c>
      <c r="Z16" s="4">
        <v>42</v>
      </c>
      <c r="AA16" s="4">
        <v>897</v>
      </c>
      <c r="AB16" s="4">
        <v>40</v>
      </c>
      <c r="AC16" s="4">
        <v>13</v>
      </c>
      <c r="AD16" s="4">
        <v>159</v>
      </c>
      <c r="AE16" s="4">
        <v>53</v>
      </c>
      <c r="AF16" s="4">
        <v>13</v>
      </c>
      <c r="AG16" s="4">
        <v>51</v>
      </c>
      <c r="AH16" s="4">
        <v>5295</v>
      </c>
      <c r="AI16" s="4">
        <v>200</v>
      </c>
      <c r="AJ16" s="4">
        <v>158</v>
      </c>
      <c r="AK16" s="4">
        <v>142</v>
      </c>
      <c r="AL16" s="4">
        <v>234</v>
      </c>
      <c r="AM16" s="4">
        <v>551</v>
      </c>
      <c r="AN16" s="4">
        <v>426</v>
      </c>
      <c r="AO16" s="4">
        <v>5</v>
      </c>
      <c r="AP16" s="4">
        <v>262</v>
      </c>
      <c r="AQ16" s="4">
        <v>244</v>
      </c>
      <c r="AR16" s="4">
        <v>46</v>
      </c>
      <c r="AS16" s="4">
        <v>284</v>
      </c>
      <c r="AT16" s="4">
        <v>54</v>
      </c>
      <c r="AU16" s="4">
        <v>81</v>
      </c>
      <c r="AV16" s="4">
        <v>3223</v>
      </c>
      <c r="AW16" s="4">
        <v>12</v>
      </c>
      <c r="AX16" s="4">
        <v>3</v>
      </c>
      <c r="AY16" s="4">
        <v>8</v>
      </c>
    </row>
    <row r="17" spans="1:51" x14ac:dyDescent="0.25">
      <c r="A17" s="7">
        <v>2004</v>
      </c>
      <c r="B17" s="4">
        <v>99</v>
      </c>
      <c r="C17" s="4">
        <v>1515</v>
      </c>
      <c r="D17" s="4">
        <v>235</v>
      </c>
      <c r="E17" s="4">
        <v>18</v>
      </c>
      <c r="F17" s="4">
        <v>250</v>
      </c>
      <c r="G17" s="4">
        <v>19</v>
      </c>
      <c r="H17" s="4">
        <v>149</v>
      </c>
      <c r="I17" s="4">
        <v>39</v>
      </c>
      <c r="J17" s="4">
        <v>145</v>
      </c>
      <c r="K17" s="4">
        <v>114</v>
      </c>
      <c r="L17" s="4">
        <v>792</v>
      </c>
      <c r="M17" s="4">
        <v>134</v>
      </c>
      <c r="N17" s="4">
        <v>898</v>
      </c>
      <c r="O17" s="4">
        <v>660</v>
      </c>
      <c r="P17" s="4">
        <v>340</v>
      </c>
      <c r="Q17" s="4">
        <v>29</v>
      </c>
      <c r="R17" s="4">
        <v>47</v>
      </c>
      <c r="S17" s="4">
        <v>1014</v>
      </c>
      <c r="T17" s="4">
        <v>269</v>
      </c>
      <c r="U17" s="4">
        <v>331</v>
      </c>
      <c r="V17" s="4">
        <v>571</v>
      </c>
      <c r="W17" s="4">
        <v>38</v>
      </c>
      <c r="X17" s="4">
        <v>192</v>
      </c>
      <c r="Y17" s="4">
        <v>2486</v>
      </c>
      <c r="Z17" s="4">
        <v>42</v>
      </c>
      <c r="AA17" s="4">
        <v>962</v>
      </c>
      <c r="AB17" s="4">
        <v>41</v>
      </c>
      <c r="AC17" s="4">
        <v>13</v>
      </c>
      <c r="AD17" s="4">
        <v>152</v>
      </c>
      <c r="AE17" s="4">
        <v>52</v>
      </c>
      <c r="AF17" s="4">
        <v>13</v>
      </c>
      <c r="AG17" s="4">
        <v>47</v>
      </c>
      <c r="AH17" s="4">
        <v>5231</v>
      </c>
      <c r="AI17" s="4">
        <v>207</v>
      </c>
      <c r="AJ17" s="4">
        <v>166</v>
      </c>
      <c r="AK17" s="4">
        <v>158</v>
      </c>
      <c r="AL17" s="4">
        <v>233</v>
      </c>
      <c r="AM17" s="4">
        <v>625</v>
      </c>
      <c r="AN17" s="4">
        <v>403</v>
      </c>
      <c r="AO17" s="4">
        <v>6</v>
      </c>
      <c r="AP17" s="4">
        <v>256</v>
      </c>
      <c r="AQ17" s="4">
        <v>245</v>
      </c>
      <c r="AR17" s="4">
        <v>44</v>
      </c>
      <c r="AS17" s="4">
        <v>296</v>
      </c>
      <c r="AT17" s="4">
        <v>59</v>
      </c>
      <c r="AU17" s="4">
        <v>79</v>
      </c>
      <c r="AV17" s="4">
        <v>3272</v>
      </c>
      <c r="AW17" s="4">
        <v>13</v>
      </c>
      <c r="AX17" s="4">
        <v>5</v>
      </c>
      <c r="AY17" s="4">
        <v>8</v>
      </c>
    </row>
    <row r="18" spans="1:51" x14ac:dyDescent="0.25">
      <c r="A18" s="7">
        <v>2005</v>
      </c>
      <c r="B18" s="4">
        <v>92</v>
      </c>
      <c r="C18" s="4">
        <v>1643</v>
      </c>
      <c r="D18" s="4">
        <v>222</v>
      </c>
      <c r="E18" s="4">
        <v>18</v>
      </c>
      <c r="F18" s="4">
        <v>262</v>
      </c>
      <c r="G18" s="4">
        <v>21</v>
      </c>
      <c r="H18" s="4">
        <v>144</v>
      </c>
      <c r="I18" s="4">
        <v>39</v>
      </c>
      <c r="J18" s="4">
        <v>145</v>
      </c>
      <c r="K18" s="4">
        <v>114</v>
      </c>
      <c r="L18" s="4">
        <v>744</v>
      </c>
      <c r="M18" s="4">
        <v>134</v>
      </c>
      <c r="N18" s="4">
        <v>885</v>
      </c>
      <c r="O18" s="4">
        <v>648</v>
      </c>
      <c r="P18" s="4">
        <v>307</v>
      </c>
      <c r="Q18" s="4">
        <v>30</v>
      </c>
      <c r="R18" s="4">
        <v>44</v>
      </c>
      <c r="S18" s="4">
        <v>1020</v>
      </c>
      <c r="T18" s="4">
        <v>275</v>
      </c>
      <c r="U18" s="4">
        <v>335</v>
      </c>
      <c r="V18" s="4">
        <v>572</v>
      </c>
      <c r="W18" s="4">
        <v>39</v>
      </c>
      <c r="X18" s="4">
        <v>201</v>
      </c>
      <c r="Y18" s="4">
        <v>2759</v>
      </c>
      <c r="Z18" s="4">
        <v>39</v>
      </c>
      <c r="AA18" s="4">
        <v>1020</v>
      </c>
      <c r="AB18" s="4">
        <v>42</v>
      </c>
      <c r="AC18" s="4">
        <v>13</v>
      </c>
      <c r="AD18" s="4">
        <v>151</v>
      </c>
      <c r="AE18" s="4">
        <v>56</v>
      </c>
      <c r="AF18" s="4">
        <v>13</v>
      </c>
      <c r="AG18" s="4">
        <v>47</v>
      </c>
      <c r="AH18" s="4">
        <v>5143</v>
      </c>
      <c r="AI18" s="4">
        <v>214</v>
      </c>
      <c r="AJ18" s="4">
        <v>191</v>
      </c>
      <c r="AK18" s="4">
        <v>154</v>
      </c>
      <c r="AL18" s="4">
        <v>235</v>
      </c>
      <c r="AM18" s="4">
        <v>685</v>
      </c>
      <c r="AN18" s="4">
        <v>388</v>
      </c>
      <c r="AO18" s="4">
        <v>6</v>
      </c>
      <c r="AP18" s="4">
        <v>252</v>
      </c>
      <c r="AQ18" s="4">
        <v>239</v>
      </c>
      <c r="AR18" s="4">
        <v>46</v>
      </c>
      <c r="AS18" s="4">
        <v>302</v>
      </c>
      <c r="AT18" s="4">
        <v>50</v>
      </c>
      <c r="AU18" s="4">
        <v>79</v>
      </c>
      <c r="AV18" s="4">
        <v>3300</v>
      </c>
      <c r="AW18" s="4">
        <v>15</v>
      </c>
      <c r="AX18" s="4">
        <v>5</v>
      </c>
      <c r="AY18" s="4">
        <v>9</v>
      </c>
    </row>
    <row r="19" spans="1:51" x14ac:dyDescent="0.25">
      <c r="A19" s="7">
        <v>2006</v>
      </c>
      <c r="B19" s="4">
        <v>96</v>
      </c>
      <c r="C19" s="4">
        <v>1751</v>
      </c>
      <c r="D19" s="4">
        <v>153</v>
      </c>
      <c r="E19" s="4">
        <v>18</v>
      </c>
      <c r="F19" s="4">
        <v>269</v>
      </c>
      <c r="G19" s="4">
        <v>20</v>
      </c>
      <c r="H19" s="4">
        <v>141</v>
      </c>
      <c r="I19" s="4">
        <v>40</v>
      </c>
      <c r="J19" s="4">
        <v>183</v>
      </c>
      <c r="K19" s="4">
        <v>114</v>
      </c>
      <c r="L19" s="4">
        <v>603</v>
      </c>
      <c r="M19" s="4">
        <v>134</v>
      </c>
      <c r="N19" s="4">
        <v>717</v>
      </c>
      <c r="O19" s="4">
        <v>656</v>
      </c>
      <c r="P19" s="4">
        <v>318</v>
      </c>
      <c r="Q19" s="4">
        <v>32</v>
      </c>
      <c r="R19" s="4">
        <v>41</v>
      </c>
      <c r="S19" s="4">
        <v>1021</v>
      </c>
      <c r="T19" s="4">
        <v>284</v>
      </c>
      <c r="U19" s="4">
        <v>344</v>
      </c>
      <c r="V19" s="4">
        <v>612</v>
      </c>
      <c r="W19" s="4">
        <v>41</v>
      </c>
      <c r="X19" s="4">
        <v>227</v>
      </c>
      <c r="Y19" s="4">
        <v>2913</v>
      </c>
      <c r="Z19" s="4">
        <v>36</v>
      </c>
      <c r="AA19" s="4">
        <v>1027</v>
      </c>
      <c r="AB19" s="4">
        <v>41</v>
      </c>
      <c r="AC19" s="4">
        <v>14</v>
      </c>
      <c r="AD19" s="4">
        <v>131</v>
      </c>
      <c r="AE19" s="4">
        <v>65</v>
      </c>
      <c r="AF19" s="4">
        <v>9</v>
      </c>
      <c r="AG19" s="4">
        <v>51</v>
      </c>
      <c r="AH19" s="4">
        <v>5133</v>
      </c>
      <c r="AI19" s="4">
        <v>202</v>
      </c>
      <c r="AJ19" s="4">
        <v>195</v>
      </c>
      <c r="AK19" s="4">
        <v>154</v>
      </c>
      <c r="AL19" s="4">
        <v>238</v>
      </c>
      <c r="AM19" s="4">
        <v>461</v>
      </c>
      <c r="AN19" s="4">
        <v>401</v>
      </c>
      <c r="AO19" s="4">
        <v>6</v>
      </c>
      <c r="AP19" s="4">
        <v>321</v>
      </c>
      <c r="AQ19" s="4">
        <v>237</v>
      </c>
      <c r="AR19" s="4">
        <v>48</v>
      </c>
      <c r="AS19" s="4">
        <v>314</v>
      </c>
      <c r="AT19" s="4">
        <v>53</v>
      </c>
      <c r="AU19" s="4">
        <v>80</v>
      </c>
      <c r="AV19" s="4">
        <v>3339</v>
      </c>
      <c r="AW19" s="4">
        <v>14</v>
      </c>
      <c r="AX19" s="4">
        <v>5</v>
      </c>
      <c r="AY19" s="4">
        <v>10</v>
      </c>
    </row>
    <row r="20" spans="1:51" x14ac:dyDescent="0.25">
      <c r="A20" s="7">
        <v>2007</v>
      </c>
      <c r="B20" s="4">
        <v>102</v>
      </c>
      <c r="C20" s="4">
        <v>1913</v>
      </c>
      <c r="D20" s="4">
        <v>163</v>
      </c>
      <c r="E20" s="4">
        <v>18</v>
      </c>
      <c r="F20" s="4">
        <v>278</v>
      </c>
      <c r="G20" s="4">
        <v>21</v>
      </c>
      <c r="H20" s="4">
        <v>141</v>
      </c>
      <c r="I20" s="4">
        <v>38</v>
      </c>
      <c r="J20" s="4">
        <v>353</v>
      </c>
      <c r="K20" s="4">
        <v>96</v>
      </c>
      <c r="L20" s="4">
        <v>435</v>
      </c>
      <c r="M20" s="4">
        <v>130</v>
      </c>
      <c r="N20" s="4">
        <v>707</v>
      </c>
      <c r="O20" s="4">
        <v>658</v>
      </c>
      <c r="P20" s="4">
        <v>292</v>
      </c>
      <c r="Q20" s="4">
        <v>32</v>
      </c>
      <c r="R20" s="4">
        <v>41</v>
      </c>
      <c r="S20" s="4">
        <v>1029</v>
      </c>
      <c r="T20" s="4">
        <v>301</v>
      </c>
      <c r="U20" s="4">
        <v>383</v>
      </c>
      <c r="V20" s="4">
        <v>654</v>
      </c>
      <c r="W20" s="4">
        <v>41</v>
      </c>
      <c r="X20" s="4">
        <v>245</v>
      </c>
      <c r="Y20" s="4">
        <v>2588</v>
      </c>
      <c r="Z20" s="4">
        <v>34</v>
      </c>
      <c r="AA20" s="4">
        <v>1036</v>
      </c>
      <c r="AB20" s="4">
        <v>90</v>
      </c>
      <c r="AC20" s="4">
        <v>15</v>
      </c>
      <c r="AD20" s="4">
        <v>125</v>
      </c>
      <c r="AE20" s="4">
        <v>74</v>
      </c>
      <c r="AF20" s="4">
        <v>9</v>
      </c>
      <c r="AG20" s="4">
        <v>51</v>
      </c>
      <c r="AH20" s="4">
        <v>5130</v>
      </c>
      <c r="AI20" s="4">
        <v>212</v>
      </c>
      <c r="AJ20" s="4">
        <v>208</v>
      </c>
      <c r="AK20" s="4">
        <v>154</v>
      </c>
      <c r="AL20" s="4">
        <v>242</v>
      </c>
      <c r="AM20" s="4">
        <v>472</v>
      </c>
      <c r="AN20" s="4">
        <v>422</v>
      </c>
      <c r="AO20" s="4">
        <v>6</v>
      </c>
      <c r="AP20" s="4">
        <v>272</v>
      </c>
      <c r="AQ20" s="4">
        <v>235</v>
      </c>
      <c r="AR20" s="4">
        <v>50</v>
      </c>
      <c r="AS20" s="4">
        <v>319</v>
      </c>
      <c r="AT20" s="4">
        <v>60</v>
      </c>
      <c r="AU20" s="4">
        <v>82</v>
      </c>
      <c r="AV20" s="4">
        <v>3498</v>
      </c>
      <c r="AW20" s="4">
        <v>16</v>
      </c>
      <c r="AX20" s="4">
        <v>5</v>
      </c>
      <c r="AY20" s="4">
        <v>12</v>
      </c>
    </row>
    <row r="21" spans="1:51" x14ac:dyDescent="0.25">
      <c r="A21" s="7">
        <v>2008</v>
      </c>
      <c r="B21" s="4">
        <v>102</v>
      </c>
      <c r="C21" s="4">
        <v>1924</v>
      </c>
      <c r="D21" s="4">
        <v>167</v>
      </c>
      <c r="E21" s="4">
        <v>20</v>
      </c>
      <c r="F21" s="4">
        <v>290</v>
      </c>
      <c r="G21" s="4">
        <v>20</v>
      </c>
      <c r="H21" s="4">
        <v>135</v>
      </c>
      <c r="I21" s="4">
        <v>38</v>
      </c>
      <c r="J21" s="4">
        <v>356</v>
      </c>
      <c r="K21" s="4">
        <v>96</v>
      </c>
      <c r="L21" s="4">
        <v>373</v>
      </c>
      <c r="M21" s="4">
        <v>126</v>
      </c>
      <c r="N21" s="4">
        <v>966</v>
      </c>
      <c r="O21" s="4">
        <v>638</v>
      </c>
      <c r="P21" s="4">
        <v>300</v>
      </c>
      <c r="Q21" s="4">
        <v>35</v>
      </c>
      <c r="R21" s="4">
        <v>41</v>
      </c>
      <c r="S21" s="4">
        <v>1251</v>
      </c>
      <c r="T21" s="4">
        <v>294</v>
      </c>
      <c r="U21" s="4">
        <v>396</v>
      </c>
      <c r="V21" s="4">
        <v>642</v>
      </c>
      <c r="W21" s="4">
        <v>39</v>
      </c>
      <c r="X21" s="4">
        <v>262</v>
      </c>
      <c r="Y21" s="4">
        <v>2584</v>
      </c>
      <c r="Z21" s="4">
        <v>34</v>
      </c>
      <c r="AA21" s="4">
        <v>977</v>
      </c>
      <c r="AB21" s="4">
        <v>89</v>
      </c>
      <c r="AC21" s="4">
        <v>19</v>
      </c>
      <c r="AD21" s="4">
        <v>125</v>
      </c>
      <c r="AE21" s="4">
        <v>77</v>
      </c>
      <c r="AF21" s="4">
        <v>7</v>
      </c>
      <c r="AG21" s="4">
        <v>53</v>
      </c>
      <c r="AH21" s="4">
        <v>5603</v>
      </c>
      <c r="AI21" s="4">
        <v>213</v>
      </c>
      <c r="AJ21" s="4">
        <v>209</v>
      </c>
      <c r="AK21" s="4">
        <v>99</v>
      </c>
      <c r="AL21" s="4">
        <v>244</v>
      </c>
      <c r="AM21" s="4">
        <v>455</v>
      </c>
      <c r="AN21" s="4">
        <v>379</v>
      </c>
      <c r="AO21" s="4">
        <v>7</v>
      </c>
      <c r="AP21" s="4">
        <v>341</v>
      </c>
      <c r="AQ21" s="4">
        <v>234</v>
      </c>
      <c r="AR21" s="4">
        <v>49</v>
      </c>
      <c r="AS21" s="4">
        <v>317</v>
      </c>
      <c r="AT21" s="4">
        <v>60</v>
      </c>
      <c r="AU21" s="4">
        <v>78</v>
      </c>
      <c r="AV21" s="4">
        <v>3536</v>
      </c>
      <c r="AW21" s="4">
        <v>19</v>
      </c>
      <c r="AX21" s="4">
        <v>6</v>
      </c>
      <c r="AY21" s="4">
        <v>15</v>
      </c>
    </row>
    <row r="22" spans="1:51" x14ac:dyDescent="0.25">
      <c r="A22" s="7">
        <v>2009</v>
      </c>
      <c r="B22" s="4">
        <v>98</v>
      </c>
      <c r="C22" s="4">
        <v>1882</v>
      </c>
      <c r="D22" s="4">
        <v>166</v>
      </c>
      <c r="E22" s="4">
        <v>20</v>
      </c>
      <c r="F22" s="4">
        <v>302</v>
      </c>
      <c r="G22" s="4">
        <v>20</v>
      </c>
      <c r="H22" s="4">
        <v>128</v>
      </c>
      <c r="I22" s="4">
        <v>38</v>
      </c>
      <c r="J22" s="4">
        <v>271</v>
      </c>
      <c r="K22" s="4">
        <v>86</v>
      </c>
      <c r="L22" s="4">
        <v>305</v>
      </c>
      <c r="M22" s="4">
        <v>125</v>
      </c>
      <c r="N22" s="4">
        <v>941</v>
      </c>
      <c r="O22" s="4">
        <v>601</v>
      </c>
      <c r="P22" s="4">
        <v>296</v>
      </c>
      <c r="Q22" s="4">
        <v>35</v>
      </c>
      <c r="R22" s="4">
        <v>43</v>
      </c>
      <c r="S22" s="4">
        <v>1308</v>
      </c>
      <c r="T22" s="4">
        <v>291</v>
      </c>
      <c r="U22" s="4">
        <v>398</v>
      </c>
      <c r="V22" s="4">
        <v>622</v>
      </c>
      <c r="W22" s="4">
        <v>38</v>
      </c>
      <c r="X22" s="4">
        <v>272</v>
      </c>
      <c r="Y22" s="4">
        <v>2179</v>
      </c>
      <c r="Z22" s="4">
        <v>34</v>
      </c>
      <c r="AA22" s="4">
        <v>960</v>
      </c>
      <c r="AB22" s="4">
        <v>89</v>
      </c>
      <c r="AC22" s="4">
        <v>19</v>
      </c>
      <c r="AD22" s="4">
        <v>125</v>
      </c>
      <c r="AE22" s="4">
        <v>78</v>
      </c>
      <c r="AF22" s="4">
        <v>7</v>
      </c>
      <c r="AG22" s="4">
        <v>55</v>
      </c>
      <c r="AH22" s="4">
        <v>4401</v>
      </c>
      <c r="AI22" s="4">
        <v>214</v>
      </c>
      <c r="AJ22" s="4">
        <v>190</v>
      </c>
      <c r="AK22" s="4">
        <v>100</v>
      </c>
      <c r="AL22" s="4">
        <v>246</v>
      </c>
      <c r="AM22" s="4">
        <v>459</v>
      </c>
      <c r="AN22" s="4">
        <v>363</v>
      </c>
      <c r="AO22" s="4">
        <v>5</v>
      </c>
      <c r="AP22" s="4">
        <v>333</v>
      </c>
      <c r="AQ22" s="4">
        <v>231</v>
      </c>
      <c r="AR22" s="4">
        <v>52</v>
      </c>
      <c r="AS22" s="4">
        <v>315</v>
      </c>
      <c r="AT22" s="4">
        <v>64</v>
      </c>
      <c r="AU22" s="4">
        <v>76</v>
      </c>
      <c r="AV22" s="4">
        <v>3435</v>
      </c>
      <c r="AW22" s="4">
        <v>19</v>
      </c>
      <c r="AX22" s="4">
        <v>8</v>
      </c>
      <c r="AY22" s="4">
        <v>15</v>
      </c>
    </row>
    <row r="23" spans="1:51" x14ac:dyDescent="0.25">
      <c r="A23" s="7">
        <v>2010</v>
      </c>
      <c r="B23" s="4">
        <v>86</v>
      </c>
      <c r="C23" s="4">
        <v>1913</v>
      </c>
      <c r="D23" s="4">
        <v>161</v>
      </c>
      <c r="E23" s="4">
        <v>21</v>
      </c>
      <c r="F23" s="4">
        <v>209</v>
      </c>
      <c r="G23" s="4">
        <v>22</v>
      </c>
      <c r="H23" s="4">
        <v>123</v>
      </c>
      <c r="I23" s="4">
        <v>38</v>
      </c>
      <c r="J23" s="4">
        <v>240</v>
      </c>
      <c r="K23" s="4">
        <v>84</v>
      </c>
      <c r="L23" s="4">
        <v>213</v>
      </c>
      <c r="M23" s="4">
        <v>123</v>
      </c>
      <c r="N23" s="4">
        <v>901</v>
      </c>
      <c r="O23" s="4">
        <v>571</v>
      </c>
      <c r="P23" s="4">
        <v>287</v>
      </c>
      <c r="Q23" s="4">
        <v>35</v>
      </c>
      <c r="R23" s="4">
        <v>48</v>
      </c>
      <c r="S23" s="4">
        <v>1396</v>
      </c>
      <c r="T23" s="4">
        <v>291</v>
      </c>
      <c r="U23" s="4">
        <v>420</v>
      </c>
      <c r="V23" s="4">
        <v>613</v>
      </c>
      <c r="W23" s="4">
        <v>39</v>
      </c>
      <c r="X23" s="4">
        <v>277</v>
      </c>
      <c r="Y23" s="4">
        <v>2056</v>
      </c>
      <c r="Z23" s="4">
        <v>33</v>
      </c>
      <c r="AA23" s="4">
        <v>957</v>
      </c>
      <c r="AB23" s="4">
        <v>86</v>
      </c>
      <c r="AC23" s="4">
        <v>20</v>
      </c>
      <c r="AD23" s="4">
        <v>130</v>
      </c>
      <c r="AE23" s="4">
        <v>73</v>
      </c>
      <c r="AF23" s="4">
        <v>7</v>
      </c>
      <c r="AG23" s="4">
        <v>55</v>
      </c>
      <c r="AH23" s="4">
        <v>4279</v>
      </c>
      <c r="AI23" s="4">
        <v>215</v>
      </c>
      <c r="AJ23" s="4">
        <v>195</v>
      </c>
      <c r="AK23" s="4">
        <v>144</v>
      </c>
      <c r="AL23" s="4">
        <v>251</v>
      </c>
      <c r="AM23" s="4">
        <v>461</v>
      </c>
      <c r="AN23" s="4">
        <v>360</v>
      </c>
      <c r="AO23" s="4">
        <v>5</v>
      </c>
      <c r="AP23" s="4">
        <v>331</v>
      </c>
      <c r="AQ23" s="4">
        <v>241</v>
      </c>
      <c r="AR23" s="4">
        <v>56</v>
      </c>
      <c r="AS23" s="4">
        <v>337</v>
      </c>
      <c r="AT23" s="4">
        <v>55</v>
      </c>
      <c r="AU23" s="4">
        <v>76</v>
      </c>
      <c r="AV23" s="4">
        <v>3310</v>
      </c>
      <c r="AW23" s="4">
        <v>19</v>
      </c>
      <c r="AX23" s="4">
        <v>8</v>
      </c>
      <c r="AY23" s="4">
        <v>14</v>
      </c>
    </row>
    <row r="24" spans="1:51" x14ac:dyDescent="0.25">
      <c r="A24" s="7">
        <v>2011</v>
      </c>
      <c r="B24" s="4">
        <v>73</v>
      </c>
      <c r="C24" s="4">
        <v>1922</v>
      </c>
      <c r="D24" s="4">
        <v>158</v>
      </c>
      <c r="E24" s="4">
        <v>23</v>
      </c>
      <c r="F24" s="4">
        <v>216</v>
      </c>
      <c r="G24" s="4">
        <v>22</v>
      </c>
      <c r="H24" s="4">
        <v>117</v>
      </c>
      <c r="I24" s="4">
        <v>33</v>
      </c>
      <c r="J24" s="4">
        <v>209</v>
      </c>
      <c r="K24" s="4">
        <v>79</v>
      </c>
      <c r="L24" s="4">
        <v>231</v>
      </c>
      <c r="M24" s="4">
        <v>121</v>
      </c>
      <c r="N24" s="4">
        <v>893</v>
      </c>
      <c r="O24" s="4">
        <v>670</v>
      </c>
      <c r="P24" s="4">
        <v>275</v>
      </c>
      <c r="Q24" s="4">
        <v>36</v>
      </c>
      <c r="R24" s="4">
        <v>52</v>
      </c>
      <c r="S24" s="4">
        <v>1472</v>
      </c>
      <c r="T24" s="4">
        <v>287</v>
      </c>
      <c r="U24" s="4">
        <v>440</v>
      </c>
      <c r="V24" s="4">
        <v>576</v>
      </c>
      <c r="W24" s="4">
        <v>37</v>
      </c>
      <c r="X24" s="4">
        <v>247</v>
      </c>
      <c r="Y24" s="4">
        <v>2001</v>
      </c>
      <c r="Z24" s="4">
        <v>31</v>
      </c>
      <c r="AA24" s="4">
        <v>941</v>
      </c>
      <c r="AB24" s="4">
        <v>86</v>
      </c>
      <c r="AC24" s="4">
        <v>20</v>
      </c>
      <c r="AD24" s="4">
        <v>128</v>
      </c>
      <c r="AE24" s="4">
        <v>75</v>
      </c>
      <c r="AF24" s="4">
        <v>7</v>
      </c>
      <c r="AG24" s="4">
        <v>58</v>
      </c>
      <c r="AH24" s="4">
        <v>4171</v>
      </c>
      <c r="AI24" s="4">
        <v>196</v>
      </c>
      <c r="AJ24" s="4">
        <v>192</v>
      </c>
      <c r="AK24" s="4">
        <v>144</v>
      </c>
      <c r="AL24" s="4">
        <v>268</v>
      </c>
      <c r="AM24" s="4">
        <v>462</v>
      </c>
      <c r="AN24" s="4">
        <v>355</v>
      </c>
      <c r="AO24" s="4">
        <v>5</v>
      </c>
      <c r="AP24" s="4">
        <v>340</v>
      </c>
      <c r="AQ24" s="4">
        <v>253</v>
      </c>
      <c r="AR24" s="4">
        <v>57</v>
      </c>
      <c r="AS24" s="4">
        <v>362</v>
      </c>
      <c r="AT24" s="4">
        <v>36</v>
      </c>
      <c r="AU24" s="4">
        <v>75</v>
      </c>
      <c r="AV24" s="4">
        <v>3241</v>
      </c>
      <c r="AW24" s="4">
        <v>20</v>
      </c>
      <c r="AX24" s="4">
        <v>8</v>
      </c>
      <c r="AY24" s="4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"/>
  <sheetViews>
    <sheetView topLeftCell="AH1" workbookViewId="0">
      <selection activeCell="AY3" sqref="AY3:AY24"/>
    </sheetView>
  </sheetViews>
  <sheetFormatPr defaultRowHeight="15" x14ac:dyDescent="0.25"/>
  <cols>
    <col min="10" max="10" width="21.42578125" customWidth="1"/>
  </cols>
  <sheetData>
    <row r="1" spans="1:51" x14ac:dyDescent="0.25">
      <c r="K1" s="10"/>
      <c r="L1" s="10"/>
      <c r="M1" s="10" t="s">
        <v>84</v>
      </c>
      <c r="N1" s="10"/>
      <c r="O1" s="10"/>
    </row>
    <row r="2" spans="1:51" x14ac:dyDescent="0.25">
      <c r="A2" s="7"/>
      <c r="B2" s="8" t="s">
        <v>26</v>
      </c>
      <c r="C2" s="8" t="s">
        <v>0</v>
      </c>
      <c r="D2" s="8" t="s">
        <v>45</v>
      </c>
      <c r="E2" s="8" t="s">
        <v>13</v>
      </c>
      <c r="F2" s="8" t="s">
        <v>22</v>
      </c>
      <c r="G2" s="8" t="s">
        <v>18</v>
      </c>
      <c r="H2" s="8" t="s">
        <v>36</v>
      </c>
      <c r="I2" s="8" t="s">
        <v>16</v>
      </c>
      <c r="J2" s="8" t="s">
        <v>27</v>
      </c>
      <c r="K2" s="8" t="s">
        <v>32</v>
      </c>
      <c r="L2" s="8" t="s">
        <v>9</v>
      </c>
      <c r="M2" s="8" t="s">
        <v>37</v>
      </c>
      <c r="N2" s="8" t="s">
        <v>38</v>
      </c>
      <c r="O2" s="8" t="s">
        <v>20</v>
      </c>
      <c r="P2" s="8" t="s">
        <v>25</v>
      </c>
      <c r="Q2" s="8" t="s">
        <v>15</v>
      </c>
      <c r="R2" s="8" t="s">
        <v>39</v>
      </c>
      <c r="S2" s="8" t="s">
        <v>2</v>
      </c>
      <c r="T2" s="8" t="s">
        <v>46</v>
      </c>
      <c r="U2" s="8" t="s">
        <v>3</v>
      </c>
      <c r="V2" s="8" t="s">
        <v>23</v>
      </c>
      <c r="W2" s="8" t="s">
        <v>48</v>
      </c>
      <c r="X2" s="8" t="s">
        <v>24</v>
      </c>
      <c r="Y2" s="8" t="s">
        <v>41</v>
      </c>
      <c r="Z2" s="8" t="s">
        <v>14</v>
      </c>
      <c r="AA2" s="8" t="s">
        <v>1</v>
      </c>
      <c r="AB2" s="8" t="s">
        <v>8</v>
      </c>
      <c r="AC2" s="8" t="s">
        <v>19</v>
      </c>
      <c r="AD2" s="8" t="s">
        <v>29</v>
      </c>
      <c r="AE2" s="8" t="s">
        <v>30</v>
      </c>
      <c r="AF2" s="8" t="s">
        <v>47</v>
      </c>
      <c r="AG2" s="8" t="s">
        <v>21</v>
      </c>
      <c r="AH2" s="8" t="s">
        <v>78</v>
      </c>
      <c r="AI2" s="8" t="s">
        <v>10</v>
      </c>
      <c r="AJ2" s="8" t="s">
        <v>28</v>
      </c>
      <c r="AK2" s="8" t="s">
        <v>4</v>
      </c>
      <c r="AL2" s="8" t="s">
        <v>5</v>
      </c>
      <c r="AM2" s="8" t="s">
        <v>6</v>
      </c>
      <c r="AN2" s="8" t="s">
        <v>42</v>
      </c>
      <c r="AO2" s="8" t="s">
        <v>17</v>
      </c>
      <c r="AP2" s="8" t="s">
        <v>44</v>
      </c>
      <c r="AQ2" s="8" t="s">
        <v>40</v>
      </c>
      <c r="AR2" s="8" t="s">
        <v>35</v>
      </c>
      <c r="AS2" s="8" t="s">
        <v>31</v>
      </c>
      <c r="AT2" s="8" t="s">
        <v>33</v>
      </c>
      <c r="AU2" s="8" t="s">
        <v>34</v>
      </c>
      <c r="AV2" s="8" t="s">
        <v>71</v>
      </c>
      <c r="AW2" s="8" t="s">
        <v>72</v>
      </c>
      <c r="AX2" s="8" t="s">
        <v>76</v>
      </c>
      <c r="AY2" s="8" t="s">
        <v>75</v>
      </c>
    </row>
    <row r="3" spans="1:51" x14ac:dyDescent="0.25">
      <c r="A3" s="7">
        <v>1990</v>
      </c>
      <c r="B3" s="4">
        <v>7</v>
      </c>
      <c r="C3" s="4">
        <v>35</v>
      </c>
      <c r="D3" s="4">
        <v>32.200000000000003</v>
      </c>
      <c r="E3" s="4">
        <v>0</v>
      </c>
      <c r="F3" s="4">
        <v>1.1000000000000001</v>
      </c>
      <c r="G3" s="4">
        <v>16.5</v>
      </c>
      <c r="H3" s="4">
        <v>18.600000000000001</v>
      </c>
      <c r="I3" s="4">
        <v>5.0999999999999996</v>
      </c>
      <c r="J3" s="4">
        <v>0</v>
      </c>
      <c r="K3" s="4">
        <v>3.5</v>
      </c>
      <c r="L3" s="4">
        <v>4.0999999999999996</v>
      </c>
      <c r="M3" s="4">
        <v>16.3</v>
      </c>
      <c r="N3" s="4">
        <v>25.2</v>
      </c>
      <c r="O3" s="4">
        <v>20.7</v>
      </c>
      <c r="P3" s="4">
        <v>16.3</v>
      </c>
      <c r="Q3" s="4">
        <v>0</v>
      </c>
      <c r="R3" s="4">
        <v>0</v>
      </c>
      <c r="S3" s="4">
        <v>108.4</v>
      </c>
      <c r="T3" s="4">
        <v>13.1</v>
      </c>
      <c r="U3" s="4">
        <v>7.1</v>
      </c>
      <c r="V3" s="4">
        <v>6.3</v>
      </c>
      <c r="W3" s="4">
        <v>19.8</v>
      </c>
      <c r="X3" s="4">
        <v>49.7</v>
      </c>
      <c r="Y3" s="4">
        <v>83.8</v>
      </c>
      <c r="Z3" s="4">
        <v>82.9</v>
      </c>
      <c r="AA3" s="4">
        <v>110.4</v>
      </c>
      <c r="AB3" s="4">
        <v>10.1</v>
      </c>
      <c r="AC3" s="4">
        <v>0</v>
      </c>
      <c r="AD3" s="4">
        <v>12.4</v>
      </c>
      <c r="AE3" s="4">
        <v>3.7</v>
      </c>
      <c r="AF3" s="4">
        <v>0</v>
      </c>
      <c r="AG3" s="4">
        <v>5.3</v>
      </c>
      <c r="AH3" s="4">
        <v>53.2</v>
      </c>
      <c r="AI3" s="4">
        <v>4.8</v>
      </c>
      <c r="AJ3" s="4">
        <v>22.2</v>
      </c>
      <c r="AK3" s="4">
        <v>19.899999999999999</v>
      </c>
      <c r="AL3" s="4">
        <v>13.4</v>
      </c>
      <c r="AM3" s="4">
        <v>95</v>
      </c>
      <c r="AN3" s="4">
        <v>123.2</v>
      </c>
      <c r="AO3" s="4">
        <v>1.5</v>
      </c>
      <c r="AP3" s="4">
        <v>40.1</v>
      </c>
      <c r="AQ3" s="4">
        <v>11.4</v>
      </c>
      <c r="AR3" s="4">
        <v>4.3</v>
      </c>
      <c r="AS3" s="4">
        <v>12.7</v>
      </c>
      <c r="AT3" s="4">
        <v>17.8</v>
      </c>
      <c r="AU3" s="4">
        <v>27.3</v>
      </c>
      <c r="AV3" s="4">
        <v>21.3</v>
      </c>
      <c r="AW3" s="4">
        <v>0</v>
      </c>
      <c r="AX3" s="4">
        <v>0</v>
      </c>
      <c r="AY3" s="4">
        <v>0</v>
      </c>
    </row>
    <row r="4" spans="1:51" x14ac:dyDescent="0.25">
      <c r="A4" s="7">
        <v>1991</v>
      </c>
      <c r="B4" s="4">
        <v>4.5</v>
      </c>
      <c r="C4" s="4">
        <v>45.7</v>
      </c>
      <c r="D4" s="4">
        <v>34.299999999999997</v>
      </c>
      <c r="E4" s="4">
        <v>6.6</v>
      </c>
      <c r="F4" s="4">
        <v>0.9</v>
      </c>
      <c r="G4" s="4">
        <v>18.3</v>
      </c>
      <c r="H4" s="4">
        <v>22.4</v>
      </c>
      <c r="I4" s="4">
        <v>5.2</v>
      </c>
      <c r="J4" s="4">
        <v>0</v>
      </c>
      <c r="K4" s="4">
        <v>9.8000000000000007</v>
      </c>
      <c r="L4" s="4">
        <v>7.2</v>
      </c>
      <c r="M4" s="4">
        <v>11.4</v>
      </c>
      <c r="N4" s="4">
        <v>27.9</v>
      </c>
      <c r="O4" s="4">
        <v>21.7</v>
      </c>
      <c r="P4" s="4">
        <v>13.1</v>
      </c>
      <c r="Q4" s="4">
        <v>1.2</v>
      </c>
      <c r="R4" s="4">
        <v>1.5</v>
      </c>
      <c r="S4" s="4">
        <v>137.1</v>
      </c>
      <c r="T4" s="4">
        <v>13.2</v>
      </c>
      <c r="U4" s="4">
        <v>5.3</v>
      </c>
      <c r="V4" s="4">
        <v>10.4</v>
      </c>
      <c r="W4" s="4">
        <v>25.1</v>
      </c>
      <c r="X4" s="4">
        <v>59.9</v>
      </c>
      <c r="Y4" s="4">
        <v>93.6</v>
      </c>
      <c r="Z4" s="4">
        <v>82.4</v>
      </c>
      <c r="AA4" s="4">
        <v>119.3</v>
      </c>
      <c r="AB4" s="4">
        <v>10.9</v>
      </c>
      <c r="AC4" s="4">
        <v>0</v>
      </c>
      <c r="AD4" s="4">
        <v>31.2</v>
      </c>
      <c r="AE4" s="4">
        <v>5.5</v>
      </c>
      <c r="AF4" s="4">
        <v>0</v>
      </c>
      <c r="AG4" s="4">
        <v>5.6</v>
      </c>
      <c r="AH4" s="4">
        <v>69</v>
      </c>
      <c r="AI4" s="4">
        <v>6.9</v>
      </c>
      <c r="AJ4" s="4">
        <v>18.399999999999999</v>
      </c>
      <c r="AK4" s="4">
        <v>34.200000000000003</v>
      </c>
      <c r="AL4" s="4">
        <v>25.1</v>
      </c>
      <c r="AM4" s="4">
        <v>110.5</v>
      </c>
      <c r="AN4" s="4">
        <v>139.69999999999999</v>
      </c>
      <c r="AO4" s="4">
        <v>2.2999999999999998</v>
      </c>
      <c r="AP4" s="4">
        <v>39.200000000000003</v>
      </c>
      <c r="AQ4" s="4">
        <v>21.6</v>
      </c>
      <c r="AR4" s="4">
        <v>5.4</v>
      </c>
      <c r="AS4" s="4">
        <v>10.4</v>
      </c>
      <c r="AT4" s="4">
        <v>21.6</v>
      </c>
      <c r="AU4" s="4">
        <v>16.100000000000001</v>
      </c>
      <c r="AV4" s="4">
        <v>26.4</v>
      </c>
      <c r="AW4" s="4">
        <v>0</v>
      </c>
      <c r="AX4" s="4">
        <v>0</v>
      </c>
      <c r="AY4" s="4">
        <v>0</v>
      </c>
    </row>
    <row r="5" spans="1:51" x14ac:dyDescent="0.25">
      <c r="A5" s="7">
        <v>1992</v>
      </c>
      <c r="B5" s="4">
        <v>11.3</v>
      </c>
      <c r="C5" s="4">
        <v>44.5</v>
      </c>
      <c r="D5" s="4">
        <v>27.7</v>
      </c>
      <c r="E5" s="4">
        <v>7.1</v>
      </c>
      <c r="F5" s="4">
        <v>1</v>
      </c>
      <c r="G5" s="4">
        <v>16.3</v>
      </c>
      <c r="H5" s="4">
        <v>17.100000000000001</v>
      </c>
      <c r="I5" s="4">
        <v>4.3</v>
      </c>
      <c r="J5" s="4">
        <v>0</v>
      </c>
      <c r="K5" s="4">
        <v>11.5</v>
      </c>
      <c r="L5" s="4">
        <v>7.8</v>
      </c>
      <c r="M5" s="4">
        <v>11.1</v>
      </c>
      <c r="N5" s="4">
        <v>25.6</v>
      </c>
      <c r="O5" s="4">
        <v>16.899999999999999</v>
      </c>
      <c r="P5" s="4">
        <v>8.6</v>
      </c>
      <c r="Q5" s="4">
        <v>1.3</v>
      </c>
      <c r="R5" s="4">
        <v>1.5</v>
      </c>
      <c r="S5" s="4">
        <v>165</v>
      </c>
      <c r="T5" s="4">
        <v>10.1</v>
      </c>
      <c r="U5" s="4">
        <v>8.6</v>
      </c>
      <c r="V5" s="4">
        <v>45</v>
      </c>
      <c r="W5" s="4">
        <v>91.4</v>
      </c>
      <c r="X5" s="4">
        <v>63.3</v>
      </c>
      <c r="Y5" s="4">
        <v>84.9</v>
      </c>
      <c r="Z5" s="4">
        <v>77.3</v>
      </c>
      <c r="AA5" s="4">
        <v>158.9</v>
      </c>
      <c r="AB5" s="4">
        <v>12.9</v>
      </c>
      <c r="AC5" s="4">
        <v>1.2</v>
      </c>
      <c r="AD5" s="4">
        <v>38.200000000000003</v>
      </c>
      <c r="AE5" s="4">
        <v>6.7</v>
      </c>
      <c r="AF5" s="4">
        <v>0.7</v>
      </c>
      <c r="AG5" s="4">
        <v>7.8</v>
      </c>
      <c r="AH5" s="4">
        <v>71.7</v>
      </c>
      <c r="AI5" s="4">
        <v>3.7</v>
      </c>
      <c r="AJ5" s="4">
        <v>13.9</v>
      </c>
      <c r="AK5" s="4">
        <v>37.6</v>
      </c>
      <c r="AL5" s="4">
        <v>28.9</v>
      </c>
      <c r="AM5" s="4">
        <v>99.5</v>
      </c>
      <c r="AN5" s="4">
        <v>79.7</v>
      </c>
      <c r="AO5" s="4">
        <v>8.6</v>
      </c>
      <c r="AP5" s="4">
        <v>29.4</v>
      </c>
      <c r="AQ5" s="4">
        <v>14.8</v>
      </c>
      <c r="AR5" s="4">
        <v>5.3</v>
      </c>
      <c r="AS5" s="4">
        <v>6.2</v>
      </c>
      <c r="AT5" s="4">
        <v>13</v>
      </c>
      <c r="AU5" s="4">
        <v>9.3000000000000007</v>
      </c>
      <c r="AV5" s="4">
        <v>16.2</v>
      </c>
      <c r="AW5" s="4">
        <v>0</v>
      </c>
      <c r="AX5" s="4">
        <v>0</v>
      </c>
      <c r="AY5" s="4">
        <v>0</v>
      </c>
    </row>
    <row r="6" spans="1:51" x14ac:dyDescent="0.25">
      <c r="A6" s="7">
        <v>1993</v>
      </c>
      <c r="B6" s="4">
        <v>15.1</v>
      </c>
      <c r="C6" s="4">
        <v>65.599999999999994</v>
      </c>
      <c r="D6" s="4">
        <v>35.200000000000003</v>
      </c>
      <c r="E6" s="4">
        <v>6.3</v>
      </c>
      <c r="F6" s="4">
        <v>1.4</v>
      </c>
      <c r="G6" s="4">
        <v>20</v>
      </c>
      <c r="H6" s="4">
        <v>14.9</v>
      </c>
      <c r="I6" s="4">
        <v>3.7</v>
      </c>
      <c r="J6" s="4">
        <v>0</v>
      </c>
      <c r="K6" s="4">
        <v>16.600000000000001</v>
      </c>
      <c r="L6" s="4">
        <v>8.1999999999999993</v>
      </c>
      <c r="M6" s="4">
        <v>27</v>
      </c>
      <c r="N6" s="4">
        <v>35.200000000000003</v>
      </c>
      <c r="O6" s="4">
        <v>23.1</v>
      </c>
      <c r="P6" s="4">
        <v>11.9</v>
      </c>
      <c r="Q6" s="4">
        <v>2</v>
      </c>
      <c r="R6" s="4">
        <v>2.1</v>
      </c>
      <c r="S6" s="4">
        <v>320.10000000000002</v>
      </c>
      <c r="T6" s="4">
        <v>13.3</v>
      </c>
      <c r="U6" s="4">
        <v>20.9</v>
      </c>
      <c r="V6" s="4">
        <v>77.099999999999994</v>
      </c>
      <c r="W6" s="4">
        <v>30.1</v>
      </c>
      <c r="X6" s="4">
        <v>87.2</v>
      </c>
      <c r="Y6" s="4">
        <v>117.4</v>
      </c>
      <c r="Z6" s="4">
        <v>122.5</v>
      </c>
      <c r="AA6" s="4">
        <v>328.9</v>
      </c>
      <c r="AB6" s="4">
        <v>24.2</v>
      </c>
      <c r="AC6" s="4">
        <v>1.5</v>
      </c>
      <c r="AD6" s="4">
        <v>49.9</v>
      </c>
      <c r="AE6" s="4">
        <v>9.9</v>
      </c>
      <c r="AF6" s="4">
        <v>1</v>
      </c>
      <c r="AG6" s="4">
        <v>18.399999999999999</v>
      </c>
      <c r="AH6" s="4">
        <v>117.4</v>
      </c>
      <c r="AI6" s="4">
        <v>4.8</v>
      </c>
      <c r="AJ6" s="4">
        <v>23.2</v>
      </c>
      <c r="AK6" s="4">
        <v>55.9</v>
      </c>
      <c r="AL6" s="4">
        <v>74.099999999999994</v>
      </c>
      <c r="AM6" s="4">
        <v>221.3</v>
      </c>
      <c r="AN6" s="4">
        <v>131.9</v>
      </c>
      <c r="AO6" s="4">
        <v>21.9</v>
      </c>
      <c r="AP6" s="4">
        <v>53.1</v>
      </c>
      <c r="AQ6" s="4">
        <v>24.2</v>
      </c>
      <c r="AR6" s="4">
        <v>6.5</v>
      </c>
      <c r="AS6" s="4">
        <v>20.8</v>
      </c>
      <c r="AT6" s="4">
        <v>13.8</v>
      </c>
      <c r="AU6" s="4">
        <v>21.8</v>
      </c>
      <c r="AV6" s="4">
        <v>23.4</v>
      </c>
      <c r="AW6" s="4">
        <v>0</v>
      </c>
      <c r="AX6" s="4">
        <v>0</v>
      </c>
      <c r="AY6" s="4">
        <v>0</v>
      </c>
    </row>
    <row r="7" spans="1:51" x14ac:dyDescent="0.25">
      <c r="A7" s="7">
        <v>1994</v>
      </c>
      <c r="B7" s="4">
        <v>15</v>
      </c>
      <c r="C7" s="4">
        <v>67.7</v>
      </c>
      <c r="D7" s="4">
        <v>34.799999999999997</v>
      </c>
      <c r="E7" s="4">
        <v>8.6999999999999993</v>
      </c>
      <c r="F7" s="4">
        <v>3.1</v>
      </c>
      <c r="G7" s="4">
        <v>30</v>
      </c>
      <c r="H7" s="4">
        <v>18</v>
      </c>
      <c r="I7" s="4">
        <v>5.0999999999999996</v>
      </c>
      <c r="J7" s="4">
        <v>3.5</v>
      </c>
      <c r="K7" s="4">
        <v>17.100000000000001</v>
      </c>
      <c r="L7" s="4">
        <v>8.1999999999999993</v>
      </c>
      <c r="M7" s="4">
        <v>38</v>
      </c>
      <c r="N7" s="4">
        <v>33</v>
      </c>
      <c r="O7" s="4">
        <v>21.9</v>
      </c>
      <c r="P7" s="4">
        <v>13.4</v>
      </c>
      <c r="Q7" s="4">
        <v>34.299999999999997</v>
      </c>
      <c r="R7" s="4">
        <v>3.8</v>
      </c>
      <c r="S7" s="4">
        <v>198.4</v>
      </c>
      <c r="T7" s="4">
        <v>17</v>
      </c>
      <c r="U7" s="4">
        <v>26.7</v>
      </c>
      <c r="V7" s="4">
        <v>43.8</v>
      </c>
      <c r="W7" s="4">
        <v>35.4</v>
      </c>
      <c r="X7" s="4">
        <v>73.599999999999994</v>
      </c>
      <c r="Y7" s="4">
        <v>114.1</v>
      </c>
      <c r="Z7" s="4">
        <v>162.5</v>
      </c>
      <c r="AA7" s="4">
        <v>267.2</v>
      </c>
      <c r="AB7" s="4">
        <v>42.4</v>
      </c>
      <c r="AC7" s="4">
        <v>1.7</v>
      </c>
      <c r="AD7" s="4">
        <v>30.8</v>
      </c>
      <c r="AE7" s="4">
        <v>14.4</v>
      </c>
      <c r="AF7" s="4">
        <v>6.2</v>
      </c>
      <c r="AG7" s="4">
        <v>43.1</v>
      </c>
      <c r="AH7" s="4">
        <v>114.1</v>
      </c>
      <c r="AI7" s="4">
        <v>11.5</v>
      </c>
      <c r="AJ7" s="4">
        <v>29.3</v>
      </c>
      <c r="AK7" s="4">
        <v>50.2</v>
      </c>
      <c r="AL7" s="4">
        <v>88.6</v>
      </c>
      <c r="AM7" s="4">
        <v>194.3</v>
      </c>
      <c r="AN7" s="4">
        <v>166.4</v>
      </c>
      <c r="AO7" s="4">
        <v>23.8</v>
      </c>
      <c r="AP7" s="4">
        <v>60.2</v>
      </c>
      <c r="AQ7" s="4">
        <v>24.6</v>
      </c>
      <c r="AR7" s="4">
        <v>16.399999999999999</v>
      </c>
      <c r="AS7" s="4">
        <v>16.5</v>
      </c>
      <c r="AT7" s="4">
        <v>7.3</v>
      </c>
      <c r="AU7" s="4">
        <v>26.6</v>
      </c>
      <c r="AV7" s="4">
        <v>30.1</v>
      </c>
      <c r="AW7" s="4">
        <v>0</v>
      </c>
      <c r="AX7" s="4">
        <v>0</v>
      </c>
      <c r="AY7" s="4">
        <v>0</v>
      </c>
    </row>
    <row r="8" spans="1:51" x14ac:dyDescent="0.25">
      <c r="A8" s="7">
        <v>1995</v>
      </c>
      <c r="B8" s="4">
        <v>13.6</v>
      </c>
      <c r="C8" s="4">
        <v>66.5</v>
      </c>
      <c r="D8" s="4">
        <v>36.9</v>
      </c>
      <c r="E8" s="4">
        <v>8.3000000000000007</v>
      </c>
      <c r="F8" s="4">
        <v>3.5</v>
      </c>
      <c r="G8" s="4">
        <v>26.6</v>
      </c>
      <c r="H8" s="4">
        <v>27.2</v>
      </c>
      <c r="I8" s="4">
        <v>7.9</v>
      </c>
      <c r="J8" s="4">
        <v>2.6</v>
      </c>
      <c r="K8" s="4">
        <v>19.3</v>
      </c>
      <c r="L8" s="4">
        <v>13.4</v>
      </c>
      <c r="M8" s="4">
        <v>33.700000000000003</v>
      </c>
      <c r="N8" s="4">
        <v>33.200000000000003</v>
      </c>
      <c r="O8" s="4">
        <v>22.9</v>
      </c>
      <c r="P8" s="4">
        <v>13.1</v>
      </c>
      <c r="Q8" s="4">
        <v>25.5</v>
      </c>
      <c r="R8" s="4">
        <v>5.3</v>
      </c>
      <c r="S8" s="4">
        <v>210</v>
      </c>
      <c r="T8" s="4">
        <v>18.5</v>
      </c>
      <c r="U8" s="4">
        <v>32.9</v>
      </c>
      <c r="V8" s="4">
        <v>37.9</v>
      </c>
      <c r="W8" s="4">
        <v>21.8</v>
      </c>
      <c r="X8" s="4">
        <v>69.400000000000006</v>
      </c>
      <c r="Y8" s="4">
        <v>121.7</v>
      </c>
      <c r="Z8" s="4">
        <v>147.30000000000001</v>
      </c>
      <c r="AA8" s="4">
        <v>250.7</v>
      </c>
      <c r="AB8" s="4">
        <v>32.9</v>
      </c>
      <c r="AC8" s="4">
        <v>4.3</v>
      </c>
      <c r="AD8" s="4">
        <v>31.6</v>
      </c>
      <c r="AE8" s="4">
        <v>18</v>
      </c>
      <c r="AF8" s="4">
        <v>5.4</v>
      </c>
      <c r="AG8" s="4">
        <v>20.8</v>
      </c>
      <c r="AH8" s="4">
        <v>121.7</v>
      </c>
      <c r="AI8" s="4">
        <v>7.2</v>
      </c>
      <c r="AJ8" s="4">
        <v>29.9</v>
      </c>
      <c r="AK8" s="4">
        <v>50.9</v>
      </c>
      <c r="AL8" s="4">
        <v>79.5</v>
      </c>
      <c r="AM8" s="4">
        <v>183.2</v>
      </c>
      <c r="AN8" s="4">
        <v>185.6</v>
      </c>
      <c r="AO8" s="4">
        <v>20</v>
      </c>
      <c r="AP8" s="4">
        <v>70.2</v>
      </c>
      <c r="AQ8" s="4">
        <v>15.3</v>
      </c>
      <c r="AR8" s="4">
        <v>21.8</v>
      </c>
      <c r="AS8" s="4">
        <v>12.3</v>
      </c>
      <c r="AT8" s="4">
        <v>4.9000000000000004</v>
      </c>
      <c r="AU8" s="4">
        <v>28.7</v>
      </c>
      <c r="AV8" s="4">
        <v>33.1</v>
      </c>
      <c r="AW8" s="4">
        <v>0.5</v>
      </c>
      <c r="AX8" s="4">
        <v>0</v>
      </c>
      <c r="AY8" s="4">
        <v>0</v>
      </c>
    </row>
    <row r="9" spans="1:51" x14ac:dyDescent="0.25">
      <c r="A9" s="7">
        <v>1996</v>
      </c>
      <c r="B9" s="4">
        <v>14.5</v>
      </c>
      <c r="C9" s="4">
        <v>77.599999999999994</v>
      </c>
      <c r="D9" s="4">
        <v>43.4</v>
      </c>
      <c r="E9" s="4">
        <v>6.8</v>
      </c>
      <c r="F9" s="4">
        <v>11.2</v>
      </c>
      <c r="G9" s="4">
        <v>38.799999999999997</v>
      </c>
      <c r="H9" s="4">
        <v>25.2</v>
      </c>
      <c r="I9" s="4">
        <v>7.5</v>
      </c>
      <c r="J9" s="4">
        <v>12.7</v>
      </c>
      <c r="K9" s="4">
        <v>17.600000000000001</v>
      </c>
      <c r="L9" s="4">
        <v>21</v>
      </c>
      <c r="M9" s="4">
        <v>49.2</v>
      </c>
      <c r="N9" s="4">
        <v>37.6</v>
      </c>
      <c r="O9" s="4">
        <v>27.5</v>
      </c>
      <c r="P9" s="4">
        <v>17.5</v>
      </c>
      <c r="Q9" s="4">
        <v>21.5</v>
      </c>
      <c r="R9" s="4">
        <v>11.5</v>
      </c>
      <c r="S9" s="4">
        <v>281.39999999999998</v>
      </c>
      <c r="T9" s="4">
        <v>20.399999999999999</v>
      </c>
      <c r="U9" s="4">
        <v>40</v>
      </c>
      <c r="V9" s="4">
        <v>34.200000000000003</v>
      </c>
      <c r="W9" s="4">
        <v>28.9</v>
      </c>
      <c r="X9" s="4">
        <v>65.7</v>
      </c>
      <c r="Y9" s="4">
        <v>142.69999999999999</v>
      </c>
      <c r="Z9" s="4">
        <v>158.9</v>
      </c>
      <c r="AA9" s="4">
        <v>304.60000000000002</v>
      </c>
      <c r="AB9" s="4">
        <v>37.9</v>
      </c>
      <c r="AC9" s="4">
        <v>12.9</v>
      </c>
      <c r="AD9" s="4">
        <v>32</v>
      </c>
      <c r="AE9" s="4">
        <v>23.8</v>
      </c>
      <c r="AF9" s="4">
        <v>13.2</v>
      </c>
      <c r="AG9" s="4">
        <v>15.3</v>
      </c>
      <c r="AH9" s="4">
        <v>142.69999999999999</v>
      </c>
      <c r="AI9" s="4">
        <v>10.1</v>
      </c>
      <c r="AJ9" s="4">
        <v>35.9</v>
      </c>
      <c r="AK9" s="4">
        <v>56.1</v>
      </c>
      <c r="AL9" s="4">
        <v>97.4</v>
      </c>
      <c r="AM9" s="4">
        <v>158.6</v>
      </c>
      <c r="AN9" s="4">
        <v>168.1</v>
      </c>
      <c r="AO9" s="4">
        <v>29.4</v>
      </c>
      <c r="AP9" s="4">
        <v>89.4</v>
      </c>
      <c r="AQ9" s="4">
        <v>13.3</v>
      </c>
      <c r="AR9" s="4">
        <v>21.8</v>
      </c>
      <c r="AS9" s="4">
        <v>16.5</v>
      </c>
      <c r="AT9" s="4">
        <v>14.7</v>
      </c>
      <c r="AU9" s="4">
        <v>42.5</v>
      </c>
      <c r="AV9" s="4">
        <v>39</v>
      </c>
      <c r="AW9" s="4">
        <v>6</v>
      </c>
      <c r="AX9" s="4">
        <v>0</v>
      </c>
      <c r="AY9" s="4">
        <v>0</v>
      </c>
    </row>
    <row r="10" spans="1:51" x14ac:dyDescent="0.25">
      <c r="A10" s="7">
        <v>1997</v>
      </c>
      <c r="B10" s="4">
        <v>17.2</v>
      </c>
      <c r="C10" s="4">
        <v>67.900000000000006</v>
      </c>
      <c r="D10" s="4">
        <v>54.8</v>
      </c>
      <c r="E10" s="4">
        <v>11.9</v>
      </c>
      <c r="F10" s="4">
        <v>3.6</v>
      </c>
      <c r="G10" s="4">
        <v>52</v>
      </c>
      <c r="H10" s="4">
        <v>22.6</v>
      </c>
      <c r="I10" s="4">
        <v>10.9</v>
      </c>
      <c r="J10" s="4">
        <v>18.100000000000001</v>
      </c>
      <c r="K10" s="4">
        <v>18.3</v>
      </c>
      <c r="L10" s="4">
        <v>26.6</v>
      </c>
      <c r="M10" s="4">
        <v>59.6</v>
      </c>
      <c r="N10" s="4">
        <v>47.4</v>
      </c>
      <c r="O10" s="4">
        <v>38.299999999999997</v>
      </c>
      <c r="P10" s="4">
        <v>25.4</v>
      </c>
      <c r="Q10" s="4">
        <v>16.5</v>
      </c>
      <c r="R10" s="4">
        <v>32.200000000000003</v>
      </c>
      <c r="S10" s="4">
        <v>233.1</v>
      </c>
      <c r="T10" s="4">
        <v>28.8</v>
      </c>
      <c r="U10" s="4">
        <v>13.5</v>
      </c>
      <c r="V10" s="4">
        <v>41.7</v>
      </c>
      <c r="W10" s="4">
        <v>27.4</v>
      </c>
      <c r="X10" s="4">
        <v>75.099999999999994</v>
      </c>
      <c r="Y10" s="4">
        <v>145.9</v>
      </c>
      <c r="Z10" s="4">
        <v>183.1</v>
      </c>
      <c r="AA10" s="4">
        <v>93.5</v>
      </c>
      <c r="AB10" s="4">
        <v>39.799999999999997</v>
      </c>
      <c r="AC10" s="4">
        <v>12.7</v>
      </c>
      <c r="AD10" s="4">
        <v>39</v>
      </c>
      <c r="AE10" s="4">
        <v>36.4</v>
      </c>
      <c r="AF10" s="4">
        <v>19</v>
      </c>
      <c r="AG10" s="4">
        <v>13.9</v>
      </c>
      <c r="AH10" s="4">
        <v>145.9</v>
      </c>
      <c r="AI10" s="4">
        <v>10.1</v>
      </c>
      <c r="AJ10" s="4">
        <v>42</v>
      </c>
      <c r="AK10" s="4">
        <v>47</v>
      </c>
      <c r="AL10" s="4">
        <v>38.1</v>
      </c>
      <c r="AM10" s="4">
        <v>101.7</v>
      </c>
      <c r="AN10" s="4">
        <v>155.9</v>
      </c>
      <c r="AO10" s="4">
        <v>7.5</v>
      </c>
      <c r="AP10" s="4">
        <v>107.7</v>
      </c>
      <c r="AQ10" s="4">
        <v>13.9</v>
      </c>
      <c r="AR10" s="4">
        <v>11.2</v>
      </c>
      <c r="AS10" s="4">
        <v>32.200000000000003</v>
      </c>
      <c r="AT10" s="4">
        <v>17</v>
      </c>
      <c r="AU10" s="4">
        <v>23.1</v>
      </c>
      <c r="AV10" s="4">
        <v>50.7</v>
      </c>
      <c r="AW10" s="4">
        <v>18</v>
      </c>
      <c r="AX10" s="4">
        <v>0</v>
      </c>
      <c r="AY10" s="4">
        <v>0</v>
      </c>
    </row>
    <row r="11" spans="1:51" x14ac:dyDescent="0.25">
      <c r="A11" s="7">
        <v>1998</v>
      </c>
      <c r="B11" s="4">
        <v>16</v>
      </c>
      <c r="C11" s="4">
        <v>82.3</v>
      </c>
      <c r="D11" s="4">
        <v>96.1</v>
      </c>
      <c r="E11" s="4">
        <v>13.9</v>
      </c>
      <c r="F11" s="4">
        <v>2.2999999999999998</v>
      </c>
      <c r="G11" s="4">
        <v>102</v>
      </c>
      <c r="H11" s="4">
        <v>27.4</v>
      </c>
      <c r="I11" s="4">
        <v>14.2</v>
      </c>
      <c r="J11" s="4">
        <v>12.7</v>
      </c>
      <c r="K11" s="4">
        <v>13.6</v>
      </c>
      <c r="L11" s="4">
        <v>28.7</v>
      </c>
      <c r="M11" s="4">
        <v>119.1</v>
      </c>
      <c r="N11" s="4">
        <v>67.5</v>
      </c>
      <c r="O11" s="4">
        <v>50.2</v>
      </c>
      <c r="P11" s="4">
        <v>59.1</v>
      </c>
      <c r="Q11" s="4">
        <v>18.5</v>
      </c>
      <c r="R11" s="4">
        <v>29.3</v>
      </c>
      <c r="S11" s="4">
        <v>203.3</v>
      </c>
      <c r="T11" s="4">
        <v>46.5</v>
      </c>
      <c r="U11" s="4">
        <v>23.2</v>
      </c>
      <c r="V11" s="4">
        <v>36.1</v>
      </c>
      <c r="W11" s="4">
        <v>24.5</v>
      </c>
      <c r="X11" s="4">
        <v>73.8</v>
      </c>
      <c r="Y11" s="4">
        <v>162.4</v>
      </c>
      <c r="Z11" s="4">
        <v>182.9</v>
      </c>
      <c r="AA11" s="4">
        <v>136.6</v>
      </c>
      <c r="AB11" s="4">
        <v>44.3</v>
      </c>
      <c r="AC11" s="4">
        <v>20.6</v>
      </c>
      <c r="AD11" s="4">
        <v>21.8</v>
      </c>
      <c r="AE11" s="4">
        <v>39.200000000000003</v>
      </c>
      <c r="AF11" s="4">
        <v>12.6</v>
      </c>
      <c r="AG11" s="4">
        <v>14.4</v>
      </c>
      <c r="AH11" s="4">
        <v>153.9</v>
      </c>
      <c r="AI11" s="4">
        <v>9</v>
      </c>
      <c r="AJ11" s="4">
        <v>31.1</v>
      </c>
      <c r="AK11" s="4">
        <v>45.3</v>
      </c>
      <c r="AL11" s="4">
        <v>48.9</v>
      </c>
      <c r="AM11" s="4">
        <v>98.6</v>
      </c>
      <c r="AN11" s="4">
        <v>126.8</v>
      </c>
      <c r="AO11" s="4">
        <v>5.4</v>
      </c>
      <c r="AP11" s="4">
        <v>109.4</v>
      </c>
      <c r="AQ11" s="4">
        <v>10.8</v>
      </c>
      <c r="AR11" s="4">
        <v>10.4</v>
      </c>
      <c r="AS11" s="4">
        <v>12.5</v>
      </c>
      <c r="AT11" s="4">
        <v>8.3000000000000007</v>
      </c>
      <c r="AU11" s="4">
        <v>20.5</v>
      </c>
      <c r="AV11" s="4">
        <v>66.900000000000006</v>
      </c>
      <c r="AW11" s="4">
        <v>9.3000000000000007</v>
      </c>
      <c r="AX11" s="4">
        <v>0.2</v>
      </c>
      <c r="AY11" s="4">
        <v>2.1</v>
      </c>
    </row>
    <row r="12" spans="1:51" x14ac:dyDescent="0.25">
      <c r="A12" s="7">
        <v>1999</v>
      </c>
      <c r="B12" s="4">
        <v>15.6</v>
      </c>
      <c r="C12" s="4">
        <v>109.8</v>
      </c>
      <c r="D12" s="4">
        <v>72.7</v>
      </c>
      <c r="E12" s="4">
        <v>17.899999999999999</v>
      </c>
      <c r="F12" s="4">
        <v>1.9</v>
      </c>
      <c r="G12" s="4">
        <v>81.3</v>
      </c>
      <c r="H12" s="4">
        <v>71.099999999999994</v>
      </c>
      <c r="I12" s="4">
        <v>12.1</v>
      </c>
      <c r="J12" s="4">
        <v>11.2</v>
      </c>
      <c r="K12" s="4">
        <v>13.4</v>
      </c>
      <c r="L12" s="4">
        <v>36.200000000000003</v>
      </c>
      <c r="M12" s="4">
        <v>268.10000000000002</v>
      </c>
      <c r="N12" s="4">
        <v>101.3</v>
      </c>
      <c r="O12" s="4">
        <v>67.2</v>
      </c>
      <c r="P12" s="4">
        <v>153.30000000000001</v>
      </c>
      <c r="Q12" s="4">
        <v>11.9</v>
      </c>
      <c r="R12" s="4">
        <v>33.799999999999997</v>
      </c>
      <c r="S12" s="4">
        <v>367.4</v>
      </c>
      <c r="T12" s="4">
        <v>60.3</v>
      </c>
      <c r="U12" s="4">
        <v>45.8</v>
      </c>
      <c r="V12" s="4">
        <v>57.6</v>
      </c>
      <c r="W12" s="4">
        <v>28.7</v>
      </c>
      <c r="X12" s="4">
        <v>71.5</v>
      </c>
      <c r="Y12" s="4">
        <v>195.1</v>
      </c>
      <c r="Z12" s="4">
        <v>169.6</v>
      </c>
      <c r="AA12" s="4">
        <v>183.8</v>
      </c>
      <c r="AB12" s="4">
        <v>38.299999999999997</v>
      </c>
      <c r="AC12" s="4">
        <v>49</v>
      </c>
      <c r="AD12" s="4">
        <v>32</v>
      </c>
      <c r="AE12" s="4">
        <v>34.5</v>
      </c>
      <c r="AF12" s="4">
        <v>20.399999999999999</v>
      </c>
      <c r="AG12" s="4">
        <v>10.9</v>
      </c>
      <c r="AH12" s="4">
        <v>178.9</v>
      </c>
      <c r="AI12" s="4">
        <v>8.5</v>
      </c>
      <c r="AJ12" s="4">
        <v>40</v>
      </c>
      <c r="AK12" s="4">
        <v>48.7</v>
      </c>
      <c r="AL12" s="4">
        <v>50.8</v>
      </c>
      <c r="AM12" s="4">
        <v>230.8</v>
      </c>
      <c r="AN12" s="4">
        <v>197.1</v>
      </c>
      <c r="AO12" s="4">
        <v>6.1</v>
      </c>
      <c r="AP12" s="4">
        <v>144.19999999999999</v>
      </c>
      <c r="AQ12" s="4">
        <v>10.1</v>
      </c>
      <c r="AR12" s="4">
        <v>11.8</v>
      </c>
      <c r="AS12" s="4">
        <v>45.1</v>
      </c>
      <c r="AT12" s="4">
        <v>7.6</v>
      </c>
      <c r="AU12" s="4">
        <v>36.700000000000003</v>
      </c>
      <c r="AV12" s="4">
        <v>69.900000000000006</v>
      </c>
      <c r="AW12" s="4">
        <v>8.9</v>
      </c>
      <c r="AX12" s="4">
        <v>0.4</v>
      </c>
      <c r="AY12" s="4">
        <v>1.4</v>
      </c>
    </row>
    <row r="13" spans="1:51" x14ac:dyDescent="0.25">
      <c r="A13" s="7">
        <v>2000</v>
      </c>
      <c r="B13" s="4">
        <v>15.6</v>
      </c>
      <c r="C13" s="4">
        <v>89.7</v>
      </c>
      <c r="D13" s="4">
        <v>78.400000000000006</v>
      </c>
      <c r="E13" s="4">
        <v>17.399999999999999</v>
      </c>
      <c r="F13" s="4">
        <v>2.5</v>
      </c>
      <c r="G13" s="4">
        <v>66</v>
      </c>
      <c r="H13" s="4">
        <v>46.7</v>
      </c>
      <c r="I13" s="4">
        <v>11.4</v>
      </c>
      <c r="J13" s="4">
        <v>12.7</v>
      </c>
      <c r="K13" s="4">
        <v>9.6</v>
      </c>
      <c r="L13" s="4">
        <v>28.8</v>
      </c>
      <c r="M13" s="4">
        <v>241.1</v>
      </c>
      <c r="N13" s="4">
        <v>109.1</v>
      </c>
      <c r="O13" s="4">
        <v>67.3</v>
      </c>
      <c r="P13" s="4">
        <v>89.1</v>
      </c>
      <c r="Q13" s="4">
        <v>10.1</v>
      </c>
      <c r="R13" s="4">
        <v>25.9</v>
      </c>
      <c r="S13" s="4">
        <v>363.1</v>
      </c>
      <c r="T13" s="4">
        <v>69.599999999999994</v>
      </c>
      <c r="U13" s="4">
        <v>16.3</v>
      </c>
      <c r="V13" s="4">
        <v>51.3</v>
      </c>
      <c r="W13" s="4">
        <v>39.799999999999997</v>
      </c>
      <c r="X13" s="4">
        <v>58.4</v>
      </c>
      <c r="Y13" s="4">
        <v>174.6</v>
      </c>
      <c r="Z13" s="4">
        <v>167.8</v>
      </c>
      <c r="AA13" s="4">
        <v>124.7</v>
      </c>
      <c r="AB13" s="4">
        <v>29</v>
      </c>
      <c r="AC13" s="4">
        <v>51.7</v>
      </c>
      <c r="AD13" s="4">
        <v>21.5</v>
      </c>
      <c r="AE13" s="4">
        <v>29.4</v>
      </c>
      <c r="AF13" s="4">
        <v>8</v>
      </c>
      <c r="AG13" s="4">
        <v>10.1</v>
      </c>
      <c r="AH13" s="4">
        <v>152.6</v>
      </c>
      <c r="AI13" s="4">
        <v>9.1999999999999993</v>
      </c>
      <c r="AJ13" s="4">
        <v>38.6</v>
      </c>
      <c r="AK13" s="4">
        <v>36.6</v>
      </c>
      <c r="AL13" s="4">
        <v>32</v>
      </c>
      <c r="AM13" s="4">
        <v>159.30000000000001</v>
      </c>
      <c r="AN13" s="4">
        <v>154.19999999999999</v>
      </c>
      <c r="AO13" s="4">
        <v>4.8</v>
      </c>
      <c r="AP13" s="4">
        <v>132.80000000000001</v>
      </c>
      <c r="AQ13" s="4">
        <v>6.6</v>
      </c>
      <c r="AR13" s="4">
        <v>13.2</v>
      </c>
      <c r="AS13" s="4">
        <v>26.1</v>
      </c>
      <c r="AT13" s="4">
        <v>6.9</v>
      </c>
      <c r="AU13" s="4">
        <v>36.4</v>
      </c>
      <c r="AV13" s="4">
        <v>86.9</v>
      </c>
      <c r="AW13" s="4">
        <v>7.2</v>
      </c>
      <c r="AX13" s="4">
        <v>0.3</v>
      </c>
      <c r="AY13" s="4">
        <v>2.8</v>
      </c>
    </row>
    <row r="14" spans="1:51" x14ac:dyDescent="0.25">
      <c r="A14" s="7">
        <v>2001</v>
      </c>
      <c r="B14" s="4">
        <v>12.8</v>
      </c>
      <c r="C14" s="4">
        <v>98.9</v>
      </c>
      <c r="D14" s="4">
        <v>71.3</v>
      </c>
      <c r="E14" s="4">
        <v>21</v>
      </c>
      <c r="F14" s="4">
        <v>2.4</v>
      </c>
      <c r="G14" s="4">
        <v>71.599999999999994</v>
      </c>
      <c r="H14" s="4">
        <v>63.9</v>
      </c>
      <c r="I14" s="4">
        <v>11</v>
      </c>
      <c r="J14" s="4">
        <v>14.4</v>
      </c>
      <c r="K14" s="4">
        <v>13.5</v>
      </c>
      <c r="L14" s="4">
        <v>24.9</v>
      </c>
      <c r="M14" s="4">
        <v>152.80000000000001</v>
      </c>
      <c r="N14" s="4">
        <v>87.8</v>
      </c>
      <c r="O14" s="4">
        <v>57</v>
      </c>
      <c r="P14" s="4">
        <v>66.599999999999994</v>
      </c>
      <c r="Q14" s="4">
        <v>9.9</v>
      </c>
      <c r="R14" s="4">
        <v>19.7</v>
      </c>
      <c r="S14" s="4">
        <v>298.7</v>
      </c>
      <c r="T14" s="4">
        <v>46.9</v>
      </c>
      <c r="U14" s="4">
        <v>14.3</v>
      </c>
      <c r="V14" s="4">
        <v>57.2</v>
      </c>
      <c r="W14" s="4">
        <v>51.7</v>
      </c>
      <c r="X14" s="4">
        <v>70.3</v>
      </c>
      <c r="Y14" s="4">
        <v>147.5</v>
      </c>
      <c r="Z14" s="4">
        <v>117.8</v>
      </c>
      <c r="AA14" s="4">
        <v>129.30000000000001</v>
      </c>
      <c r="AB14" s="4">
        <v>23.4</v>
      </c>
      <c r="AC14" s="4">
        <v>35.1</v>
      </c>
      <c r="AD14" s="4">
        <v>20.3</v>
      </c>
      <c r="AE14" s="4">
        <v>24.1</v>
      </c>
      <c r="AF14" s="4">
        <v>4.2</v>
      </c>
      <c r="AG14" s="4">
        <v>8.1</v>
      </c>
      <c r="AH14" s="4">
        <v>135.4</v>
      </c>
      <c r="AI14" s="4">
        <v>11.3</v>
      </c>
      <c r="AJ14" s="4">
        <v>40.4</v>
      </c>
      <c r="AK14" s="4">
        <v>33.6</v>
      </c>
      <c r="AL14" s="4">
        <v>54.4</v>
      </c>
      <c r="AM14" s="4">
        <v>128.69999999999999</v>
      </c>
      <c r="AN14" s="4">
        <v>118</v>
      </c>
      <c r="AO14" s="4">
        <v>9.4</v>
      </c>
      <c r="AP14" s="4">
        <v>104</v>
      </c>
      <c r="AQ14" s="4">
        <v>8.5</v>
      </c>
      <c r="AR14" s="4">
        <v>10.4</v>
      </c>
      <c r="AS14" s="4">
        <v>24.1</v>
      </c>
      <c r="AT14" s="4">
        <v>5.0999999999999996</v>
      </c>
      <c r="AU14" s="4">
        <v>117.6</v>
      </c>
      <c r="AV14" s="4">
        <v>76.900000000000006</v>
      </c>
      <c r="AW14" s="4">
        <v>6.9</v>
      </c>
      <c r="AX14" s="4">
        <v>0.6</v>
      </c>
      <c r="AY14" s="4">
        <v>3.2</v>
      </c>
    </row>
    <row r="15" spans="1:51" x14ac:dyDescent="0.25">
      <c r="A15" s="7">
        <v>2002</v>
      </c>
      <c r="B15" s="4">
        <v>15.4</v>
      </c>
      <c r="C15" s="4">
        <v>95.9</v>
      </c>
      <c r="D15" s="4">
        <v>50.5</v>
      </c>
      <c r="E15" s="4">
        <v>28.3</v>
      </c>
      <c r="F15" s="4">
        <v>2.5</v>
      </c>
      <c r="G15" s="4">
        <v>139</v>
      </c>
      <c r="H15" s="4">
        <v>47.3</v>
      </c>
      <c r="I15" s="4">
        <v>11.6</v>
      </c>
      <c r="J15" s="4">
        <v>15</v>
      </c>
      <c r="K15" s="4">
        <v>9.9</v>
      </c>
      <c r="L15" s="4">
        <v>29.7</v>
      </c>
      <c r="M15" s="4">
        <v>102.7</v>
      </c>
      <c r="N15" s="4">
        <v>66.599999999999994</v>
      </c>
      <c r="O15" s="4">
        <v>34.4</v>
      </c>
      <c r="P15" s="4">
        <v>47.1</v>
      </c>
      <c r="Q15" s="4">
        <v>12</v>
      </c>
      <c r="R15" s="4">
        <v>19.7</v>
      </c>
      <c r="S15" s="4">
        <v>278.39999999999998</v>
      </c>
      <c r="T15" s="4">
        <v>39.200000000000003</v>
      </c>
      <c r="U15" s="4">
        <v>15.3</v>
      </c>
      <c r="V15" s="4">
        <v>40.200000000000003</v>
      </c>
      <c r="W15" s="4">
        <v>60.1</v>
      </c>
      <c r="X15" s="4">
        <v>73.900000000000006</v>
      </c>
      <c r="Y15" s="4">
        <v>116.4</v>
      </c>
      <c r="Z15" s="4">
        <v>109.6</v>
      </c>
      <c r="AA15" s="4">
        <v>122.8</v>
      </c>
      <c r="AB15" s="4">
        <v>27.9</v>
      </c>
      <c r="AC15" s="4">
        <v>32.200000000000003</v>
      </c>
      <c r="AD15" s="4">
        <v>15.9</v>
      </c>
      <c r="AE15" s="4">
        <v>21.3</v>
      </c>
      <c r="AF15" s="4">
        <v>5.0999999999999996</v>
      </c>
      <c r="AG15" s="4">
        <v>10.8</v>
      </c>
      <c r="AH15" s="4">
        <v>104.8</v>
      </c>
      <c r="AI15" s="4">
        <v>9.6999999999999993</v>
      </c>
      <c r="AJ15" s="4">
        <v>35.1</v>
      </c>
      <c r="AK15" s="4">
        <v>33.200000000000003</v>
      </c>
      <c r="AL15" s="4">
        <v>48</v>
      </c>
      <c r="AM15" s="4">
        <v>112.5</v>
      </c>
      <c r="AN15" s="4">
        <v>166.2</v>
      </c>
      <c r="AO15" s="4">
        <v>11.7</v>
      </c>
      <c r="AP15" s="4">
        <v>71.5</v>
      </c>
      <c r="AQ15" s="4">
        <v>9.8000000000000007</v>
      </c>
      <c r="AR15" s="4">
        <v>9.1999999999999993</v>
      </c>
      <c r="AS15" s="4">
        <v>14.6</v>
      </c>
      <c r="AT15" s="4">
        <v>4.3</v>
      </c>
      <c r="AU15" s="4">
        <v>246.5</v>
      </c>
      <c r="AV15" s="4">
        <v>67.8</v>
      </c>
      <c r="AW15" s="4">
        <v>6.3</v>
      </c>
      <c r="AX15" s="4">
        <v>0.8</v>
      </c>
      <c r="AY15" s="4">
        <v>3.7</v>
      </c>
    </row>
    <row r="16" spans="1:51" x14ac:dyDescent="0.25">
      <c r="A16" s="7">
        <v>2003</v>
      </c>
      <c r="B16" s="4">
        <v>21.7</v>
      </c>
      <c r="C16" s="4">
        <v>125.5</v>
      </c>
      <c r="D16" s="4">
        <v>55.7</v>
      </c>
      <c r="E16" s="4">
        <v>26.3</v>
      </c>
      <c r="F16" s="4">
        <v>3.1</v>
      </c>
      <c r="G16" s="4">
        <v>129.6</v>
      </c>
      <c r="H16" s="4">
        <v>36.1</v>
      </c>
      <c r="I16" s="4">
        <v>12</v>
      </c>
      <c r="J16" s="4">
        <v>17.899999999999999</v>
      </c>
      <c r="K16" s="4">
        <v>15.1</v>
      </c>
      <c r="L16" s="4">
        <v>32.6</v>
      </c>
      <c r="M16" s="4">
        <v>103.7</v>
      </c>
      <c r="N16" s="4">
        <v>75.7</v>
      </c>
      <c r="O16" s="4">
        <v>44.5</v>
      </c>
      <c r="P16" s="4">
        <v>55.4</v>
      </c>
      <c r="Q16" s="4">
        <v>18.7</v>
      </c>
      <c r="R16" s="4">
        <v>20</v>
      </c>
      <c r="S16" s="4">
        <v>341.6</v>
      </c>
      <c r="T16" s="4">
        <v>40.6</v>
      </c>
      <c r="U16" s="4">
        <v>23.3</v>
      </c>
      <c r="V16" s="4">
        <v>63.8</v>
      </c>
      <c r="W16" s="4">
        <v>90.1</v>
      </c>
      <c r="X16" s="4">
        <v>107.5</v>
      </c>
      <c r="Y16" s="4">
        <v>132.6</v>
      </c>
      <c r="Z16" s="4">
        <v>128.1</v>
      </c>
      <c r="AA16" s="4">
        <v>152.80000000000001</v>
      </c>
      <c r="AB16" s="4">
        <v>34.9</v>
      </c>
      <c r="AC16" s="4">
        <v>35.700000000000003</v>
      </c>
      <c r="AD16" s="4">
        <v>17.5</v>
      </c>
      <c r="AE16" s="4">
        <v>26.4</v>
      </c>
      <c r="AF16" s="4">
        <v>6.2</v>
      </c>
      <c r="AG16" s="4">
        <v>28</v>
      </c>
      <c r="AH16" s="4">
        <v>128.6</v>
      </c>
      <c r="AI16" s="4">
        <v>14</v>
      </c>
      <c r="AJ16" s="4">
        <v>42.1</v>
      </c>
      <c r="AK16" s="4">
        <v>38.1</v>
      </c>
      <c r="AL16" s="4">
        <v>28.1</v>
      </c>
      <c r="AM16" s="4">
        <v>245.6</v>
      </c>
      <c r="AN16" s="4">
        <v>159.19999999999999</v>
      </c>
      <c r="AO16" s="4">
        <v>9.3000000000000007</v>
      </c>
      <c r="AP16" s="4">
        <v>92.1</v>
      </c>
      <c r="AQ16" s="4">
        <v>14.4</v>
      </c>
      <c r="AR16" s="4">
        <v>9</v>
      </c>
      <c r="AS16" s="4">
        <v>22.6</v>
      </c>
      <c r="AT16" s="4">
        <v>4.5999999999999996</v>
      </c>
      <c r="AU16" s="4">
        <v>86.9</v>
      </c>
      <c r="AV16" s="4">
        <v>82.2</v>
      </c>
      <c r="AW16" s="4">
        <v>17.3</v>
      </c>
      <c r="AX16" s="4">
        <v>0.7</v>
      </c>
      <c r="AY16" s="4">
        <v>3.6</v>
      </c>
    </row>
    <row r="17" spans="1:51" x14ac:dyDescent="0.25">
      <c r="A17" s="7">
        <v>2004</v>
      </c>
      <c r="B17" s="4">
        <v>29.6</v>
      </c>
      <c r="C17" s="4">
        <v>127</v>
      </c>
      <c r="D17" s="4">
        <v>75.5</v>
      </c>
      <c r="E17" s="4">
        <v>25.4</v>
      </c>
      <c r="F17" s="4">
        <v>5.9</v>
      </c>
      <c r="G17" s="4">
        <v>185.2</v>
      </c>
      <c r="H17" s="4">
        <v>30.9</v>
      </c>
      <c r="I17" s="4">
        <v>13.5</v>
      </c>
      <c r="J17" s="4">
        <v>26.7</v>
      </c>
      <c r="K17" s="4">
        <v>21.5</v>
      </c>
      <c r="L17" s="4">
        <v>48.9</v>
      </c>
      <c r="M17" s="4">
        <v>97.2</v>
      </c>
      <c r="N17" s="4">
        <v>75.8</v>
      </c>
      <c r="O17" s="4">
        <v>43.8</v>
      </c>
      <c r="P17" s="4">
        <v>54.9</v>
      </c>
      <c r="Q17" s="4">
        <v>29.8</v>
      </c>
      <c r="R17" s="4">
        <v>28.2</v>
      </c>
      <c r="S17" s="4">
        <v>393.4</v>
      </c>
      <c r="T17" s="4">
        <v>45.5</v>
      </c>
      <c r="U17" s="4">
        <v>28.5</v>
      </c>
      <c r="V17" s="4">
        <v>75.5</v>
      </c>
      <c r="W17" s="4">
        <v>141.69999999999999</v>
      </c>
      <c r="X17" s="4">
        <v>161.1</v>
      </c>
      <c r="Y17" s="4">
        <v>128.19999999999999</v>
      </c>
      <c r="Z17" s="4">
        <v>147.1</v>
      </c>
      <c r="AA17" s="4">
        <v>152.30000000000001</v>
      </c>
      <c r="AB17" s="4">
        <v>37.299999999999997</v>
      </c>
      <c r="AC17" s="4">
        <v>50.3</v>
      </c>
      <c r="AD17" s="4">
        <v>22.6</v>
      </c>
      <c r="AE17" s="4">
        <v>44</v>
      </c>
      <c r="AF17" s="4">
        <v>6.7</v>
      </c>
      <c r="AG17" s="4">
        <v>24.2</v>
      </c>
      <c r="AH17" s="4">
        <v>138.4</v>
      </c>
      <c r="AI17" s="4">
        <v>16.5</v>
      </c>
      <c r="AJ17" s="4">
        <v>54.4</v>
      </c>
      <c r="AK17" s="4">
        <v>42.8</v>
      </c>
      <c r="AL17" s="4">
        <v>31.7</v>
      </c>
      <c r="AM17" s="4">
        <v>253.4</v>
      </c>
      <c r="AN17" s="4">
        <v>207.9</v>
      </c>
      <c r="AO17" s="4">
        <v>9.3000000000000007</v>
      </c>
      <c r="AP17" s="4">
        <v>104.1</v>
      </c>
      <c r="AQ17" s="4">
        <v>17.7</v>
      </c>
      <c r="AR17" s="4">
        <v>8.5</v>
      </c>
      <c r="AS17" s="4">
        <v>25.1</v>
      </c>
      <c r="AT17" s="4">
        <v>5.4</v>
      </c>
      <c r="AU17" s="4">
        <v>33.4</v>
      </c>
      <c r="AV17" s="4">
        <v>90</v>
      </c>
      <c r="AW17" s="4">
        <v>8.3000000000000007</v>
      </c>
      <c r="AX17" s="4">
        <v>1.2</v>
      </c>
      <c r="AY17" s="4">
        <v>6.1</v>
      </c>
    </row>
    <row r="18" spans="1:51" x14ac:dyDescent="0.25">
      <c r="A18" s="7">
        <v>2005</v>
      </c>
      <c r="B18" s="4">
        <v>40.799999999999997</v>
      </c>
      <c r="C18" s="4">
        <v>116.1</v>
      </c>
      <c r="D18" s="4">
        <v>76.5</v>
      </c>
      <c r="E18" s="4">
        <v>23.8</v>
      </c>
      <c r="F18" s="4">
        <v>5</v>
      </c>
      <c r="G18" s="4">
        <v>183.5</v>
      </c>
      <c r="H18" s="4">
        <v>38.700000000000003</v>
      </c>
      <c r="I18" s="4">
        <v>14.2</v>
      </c>
      <c r="J18" s="4">
        <v>28.8</v>
      </c>
      <c r="K18" s="4">
        <v>31.4</v>
      </c>
      <c r="L18" s="4">
        <v>88.8</v>
      </c>
      <c r="M18" s="4">
        <v>107</v>
      </c>
      <c r="N18" s="4">
        <v>82.3</v>
      </c>
      <c r="O18" s="4">
        <v>44.1</v>
      </c>
      <c r="P18" s="4">
        <v>60.4</v>
      </c>
      <c r="Q18" s="4">
        <v>15.5</v>
      </c>
      <c r="R18" s="4">
        <v>29.5</v>
      </c>
      <c r="S18" s="4">
        <v>381.9</v>
      </c>
      <c r="T18" s="4">
        <v>44.7</v>
      </c>
      <c r="U18" s="4">
        <v>28.5</v>
      </c>
      <c r="V18" s="4">
        <v>89.7</v>
      </c>
      <c r="W18" s="4">
        <v>117.6</v>
      </c>
      <c r="X18" s="4">
        <v>299</v>
      </c>
      <c r="Y18" s="4">
        <v>133.19999999999999</v>
      </c>
      <c r="Z18" s="4">
        <v>136.19999999999999</v>
      </c>
      <c r="AA18" s="4">
        <v>126.3</v>
      </c>
      <c r="AB18" s="4">
        <v>41.7</v>
      </c>
      <c r="AC18" s="4">
        <v>68.5</v>
      </c>
      <c r="AD18" s="4">
        <v>28.2</v>
      </c>
      <c r="AE18" s="4">
        <v>45.7</v>
      </c>
      <c r="AF18" s="4">
        <v>5.7</v>
      </c>
      <c r="AG18" s="4">
        <v>34.1</v>
      </c>
      <c r="AH18" s="4">
        <v>135.1</v>
      </c>
      <c r="AI18" s="4">
        <v>17.2</v>
      </c>
      <c r="AJ18" s="4">
        <v>62.8</v>
      </c>
      <c r="AK18" s="4">
        <v>38.4</v>
      </c>
      <c r="AL18" s="4">
        <v>39</v>
      </c>
      <c r="AM18" s="4">
        <v>256.39999999999998</v>
      </c>
      <c r="AN18" s="4">
        <v>228.9</v>
      </c>
      <c r="AO18" s="4">
        <v>7.6</v>
      </c>
      <c r="AP18" s="4">
        <v>109</v>
      </c>
      <c r="AQ18" s="4">
        <v>23.4</v>
      </c>
      <c r="AR18" s="4">
        <v>8.9</v>
      </c>
      <c r="AS18" s="4">
        <v>33.4</v>
      </c>
      <c r="AT18" s="4">
        <v>3.4</v>
      </c>
      <c r="AU18" s="4">
        <v>41.7</v>
      </c>
      <c r="AV18" s="4">
        <v>84.9</v>
      </c>
      <c r="AW18" s="4">
        <v>13.8</v>
      </c>
      <c r="AX18" s="4">
        <v>1.1000000000000001</v>
      </c>
      <c r="AY18" s="4">
        <v>8.4</v>
      </c>
    </row>
    <row r="19" spans="1:51" x14ac:dyDescent="0.25">
      <c r="A19" s="7">
        <v>2006</v>
      </c>
      <c r="B19" s="4">
        <v>58.9</v>
      </c>
      <c r="C19" s="4">
        <v>147.1</v>
      </c>
      <c r="D19" s="4">
        <v>99.1</v>
      </c>
      <c r="E19" s="4">
        <v>35.1</v>
      </c>
      <c r="F19" s="4">
        <v>5.8</v>
      </c>
      <c r="G19" s="4">
        <v>155.30000000000001</v>
      </c>
      <c r="H19" s="4">
        <v>86.2</v>
      </c>
      <c r="I19" s="4">
        <v>23.9</v>
      </c>
      <c r="J19" s="4">
        <v>58.2</v>
      </c>
      <c r="K19" s="4">
        <v>34.5</v>
      </c>
      <c r="L19" s="4">
        <v>87</v>
      </c>
      <c r="M19" s="4">
        <v>127.7</v>
      </c>
      <c r="N19" s="4">
        <v>107.7</v>
      </c>
      <c r="O19" s="4">
        <v>56.4</v>
      </c>
      <c r="P19" s="4">
        <v>79.599999999999994</v>
      </c>
      <c r="Q19" s="4">
        <v>15.8</v>
      </c>
      <c r="R19" s="4">
        <v>37.299999999999997</v>
      </c>
      <c r="S19" s="4">
        <v>462.6</v>
      </c>
      <c r="T19" s="4">
        <v>54.8</v>
      </c>
      <c r="U19" s="4">
        <v>38.1</v>
      </c>
      <c r="V19" s="4">
        <v>119.1</v>
      </c>
      <c r="W19" s="4">
        <v>103.8</v>
      </c>
      <c r="X19" s="4">
        <v>197.4</v>
      </c>
      <c r="Y19" s="4">
        <v>154.69999999999999</v>
      </c>
      <c r="Z19" s="4">
        <v>186.9</v>
      </c>
      <c r="AA19" s="4">
        <v>144.69999999999999</v>
      </c>
      <c r="AB19" s="4">
        <v>55.3</v>
      </c>
      <c r="AC19" s="4">
        <v>70.5</v>
      </c>
      <c r="AD19" s="4">
        <v>36.6</v>
      </c>
      <c r="AE19" s="4">
        <v>75.2</v>
      </c>
      <c r="AF19" s="4">
        <v>6.8</v>
      </c>
      <c r="AG19" s="4">
        <v>50.6</v>
      </c>
      <c r="AH19" s="4">
        <v>145.9</v>
      </c>
      <c r="AI19" s="4">
        <v>22.6</v>
      </c>
      <c r="AJ19" s="4">
        <v>82.7</v>
      </c>
      <c r="AK19" s="4">
        <v>41</v>
      </c>
      <c r="AL19" s="4">
        <v>56</v>
      </c>
      <c r="AM19" s="4">
        <v>198.6</v>
      </c>
      <c r="AN19" s="4">
        <v>273.89999999999998</v>
      </c>
      <c r="AO19" s="4">
        <v>6.8</v>
      </c>
      <c r="AP19" s="4">
        <v>143.6</v>
      </c>
      <c r="AQ19" s="4">
        <v>27.5</v>
      </c>
      <c r="AR19" s="4">
        <v>12.9</v>
      </c>
      <c r="AS19" s="4">
        <v>30.6</v>
      </c>
      <c r="AT19" s="4">
        <v>4.5</v>
      </c>
      <c r="AU19" s="4">
        <v>487.8</v>
      </c>
      <c r="AV19" s="4">
        <v>107</v>
      </c>
      <c r="AW19" s="4">
        <v>11.1</v>
      </c>
      <c r="AX19" s="4">
        <v>1.2</v>
      </c>
      <c r="AY19" s="4">
        <v>18.8</v>
      </c>
    </row>
    <row r="20" spans="1:51" x14ac:dyDescent="0.25">
      <c r="A20" s="7">
        <v>2007</v>
      </c>
      <c r="B20" s="4">
        <v>61</v>
      </c>
      <c r="C20" s="4">
        <v>152.69999999999999</v>
      </c>
      <c r="D20" s="4">
        <v>84.1</v>
      </c>
      <c r="E20" s="4">
        <v>47.6</v>
      </c>
      <c r="F20" s="4">
        <v>9.9</v>
      </c>
      <c r="G20" s="4">
        <v>164.2</v>
      </c>
      <c r="H20" s="4">
        <v>135</v>
      </c>
      <c r="I20" s="4">
        <v>42.2</v>
      </c>
      <c r="J20" s="4">
        <v>111.2</v>
      </c>
      <c r="K20" s="4">
        <v>49.1</v>
      </c>
      <c r="L20" s="4">
        <v>106.8</v>
      </c>
      <c r="M20" s="4">
        <v>150</v>
      </c>
      <c r="N20" s="4">
        <v>107.3</v>
      </c>
      <c r="O20" s="4">
        <v>63.3</v>
      </c>
      <c r="P20" s="4">
        <v>86.7</v>
      </c>
      <c r="Q20" s="4">
        <v>9.6</v>
      </c>
      <c r="R20" s="4">
        <v>35</v>
      </c>
      <c r="S20" s="4">
        <v>549.4</v>
      </c>
      <c r="T20" s="4">
        <v>50.4</v>
      </c>
      <c r="U20" s="4">
        <v>49</v>
      </c>
      <c r="V20" s="4">
        <v>141.4</v>
      </c>
      <c r="W20" s="4">
        <v>97.1</v>
      </c>
      <c r="X20" s="4">
        <v>240.9</v>
      </c>
      <c r="Y20" s="4">
        <v>136.6</v>
      </c>
      <c r="Z20" s="4">
        <v>323.7</v>
      </c>
      <c r="AA20" s="4">
        <v>168.3</v>
      </c>
      <c r="AB20" s="4">
        <v>72.7</v>
      </c>
      <c r="AC20" s="4">
        <v>75</v>
      </c>
      <c r="AD20" s="4">
        <v>38.4</v>
      </c>
      <c r="AE20" s="4">
        <v>100.4</v>
      </c>
      <c r="AF20" s="4">
        <v>8</v>
      </c>
      <c r="AG20" s="4">
        <v>49.1</v>
      </c>
      <c r="AH20" s="4">
        <v>142.9</v>
      </c>
      <c r="AI20" s="4">
        <v>52</v>
      </c>
      <c r="AJ20" s="4">
        <v>90.8</v>
      </c>
      <c r="AK20" s="4">
        <v>35.4</v>
      </c>
      <c r="AL20" s="4">
        <v>69.099999999999994</v>
      </c>
      <c r="AM20" s="4">
        <v>209.9</v>
      </c>
      <c r="AN20" s="4">
        <v>291.3</v>
      </c>
      <c r="AO20" s="4">
        <v>6.7</v>
      </c>
      <c r="AP20" s="4">
        <v>132.4</v>
      </c>
      <c r="AQ20" s="4">
        <v>23.3</v>
      </c>
      <c r="AR20" s="4">
        <v>13.8</v>
      </c>
      <c r="AS20" s="4">
        <v>44.3</v>
      </c>
      <c r="AT20" s="4">
        <v>4.2</v>
      </c>
      <c r="AU20" s="4">
        <v>100.8</v>
      </c>
      <c r="AV20" s="4">
        <v>124.9</v>
      </c>
      <c r="AW20" s="4">
        <v>20.3</v>
      </c>
      <c r="AX20" s="4">
        <v>7.8</v>
      </c>
      <c r="AY20" s="4">
        <v>20.9</v>
      </c>
    </row>
    <row r="21" spans="1:51" x14ac:dyDescent="0.25">
      <c r="A21" s="7">
        <v>2008</v>
      </c>
      <c r="B21" s="4">
        <v>17.5</v>
      </c>
      <c r="C21" s="4">
        <v>64.2</v>
      </c>
      <c r="D21" s="4">
        <v>33</v>
      </c>
      <c r="E21" s="4">
        <v>26.4</v>
      </c>
      <c r="F21" s="4">
        <v>8.4</v>
      </c>
      <c r="G21" s="4">
        <v>135.19999999999999</v>
      </c>
      <c r="H21" s="4">
        <v>31.4</v>
      </c>
      <c r="I21" s="4">
        <v>30.2</v>
      </c>
      <c r="J21" s="4">
        <v>38.5</v>
      </c>
      <c r="K21" s="4">
        <v>35.700000000000003</v>
      </c>
      <c r="L21" s="4">
        <v>52.7</v>
      </c>
      <c r="M21" s="4">
        <v>56.8</v>
      </c>
      <c r="N21" s="4">
        <v>52.7</v>
      </c>
      <c r="O21" s="4">
        <v>30.6</v>
      </c>
      <c r="P21" s="4">
        <v>26.5</v>
      </c>
      <c r="Q21" s="4">
        <v>11.9</v>
      </c>
      <c r="R21" s="4">
        <v>12</v>
      </c>
      <c r="S21" s="4">
        <v>606</v>
      </c>
      <c r="T21" s="4">
        <v>22.6</v>
      </c>
      <c r="U21" s="4">
        <v>19.399999999999999</v>
      </c>
      <c r="V21" s="4">
        <v>66.7</v>
      </c>
      <c r="W21" s="4">
        <v>57.5</v>
      </c>
      <c r="X21" s="4">
        <v>163.1</v>
      </c>
      <c r="Y21" s="4">
        <v>69.900000000000006</v>
      </c>
      <c r="Z21" s="4">
        <v>121.4</v>
      </c>
      <c r="AA21" s="4">
        <v>81</v>
      </c>
      <c r="AB21" s="4">
        <v>35.700000000000003</v>
      </c>
      <c r="AC21" s="4">
        <v>41.8</v>
      </c>
      <c r="AD21" s="4">
        <v>21.3</v>
      </c>
      <c r="AE21" s="4">
        <v>74</v>
      </c>
      <c r="AF21" s="4">
        <v>7</v>
      </c>
      <c r="AG21" s="4">
        <v>35.799999999999997</v>
      </c>
      <c r="AH21" s="4">
        <v>82.5</v>
      </c>
      <c r="AI21" s="4">
        <v>24</v>
      </c>
      <c r="AJ21" s="4">
        <v>27.7</v>
      </c>
      <c r="AK21" s="4">
        <v>18.5</v>
      </c>
      <c r="AL21" s="4">
        <v>30</v>
      </c>
      <c r="AM21" s="4">
        <v>107.9</v>
      </c>
      <c r="AN21" s="4">
        <v>179.4</v>
      </c>
      <c r="AO21" s="4">
        <v>6.2</v>
      </c>
      <c r="AP21" s="4">
        <v>51.9</v>
      </c>
      <c r="AQ21" s="4">
        <v>10.6</v>
      </c>
      <c r="AR21" s="4">
        <v>14.2</v>
      </c>
      <c r="AS21" s="4">
        <v>16.100000000000001</v>
      </c>
      <c r="AT21" s="4">
        <v>3.3</v>
      </c>
      <c r="AU21" s="4">
        <v>99.3</v>
      </c>
      <c r="AV21" s="4">
        <v>59.4</v>
      </c>
      <c r="AW21" s="4">
        <v>18.2</v>
      </c>
      <c r="AX21" s="4">
        <v>21.3</v>
      </c>
      <c r="AY21" s="4">
        <v>41.4</v>
      </c>
    </row>
    <row r="22" spans="1:51" x14ac:dyDescent="0.25">
      <c r="A22" s="7">
        <v>2009</v>
      </c>
      <c r="B22" s="4">
        <v>14</v>
      </c>
      <c r="C22" s="4">
        <v>136.5</v>
      </c>
      <c r="D22" s="4">
        <v>55.2</v>
      </c>
      <c r="E22" s="4">
        <v>37.1</v>
      </c>
      <c r="F22" s="4">
        <v>7.9</v>
      </c>
      <c r="G22" s="4">
        <v>122.1</v>
      </c>
      <c r="H22" s="4">
        <v>21.2</v>
      </c>
      <c r="I22" s="4">
        <v>26.7</v>
      </c>
      <c r="J22" s="4">
        <v>41.2</v>
      </c>
      <c r="K22" s="4">
        <v>56.9</v>
      </c>
      <c r="L22" s="4">
        <v>47.6</v>
      </c>
      <c r="M22" s="4">
        <v>38</v>
      </c>
      <c r="N22" s="4">
        <v>75.3</v>
      </c>
      <c r="O22" s="4">
        <v>39.299999999999997</v>
      </c>
      <c r="P22" s="4">
        <v>17</v>
      </c>
      <c r="Q22" s="4">
        <v>9.6999999999999993</v>
      </c>
      <c r="R22" s="4">
        <v>22.3</v>
      </c>
      <c r="S22" s="4">
        <v>427.9</v>
      </c>
      <c r="T22" s="4">
        <v>15</v>
      </c>
      <c r="U22" s="4">
        <v>33</v>
      </c>
      <c r="V22" s="4">
        <v>93.4</v>
      </c>
      <c r="W22" s="4">
        <v>51.6</v>
      </c>
      <c r="X22" s="4">
        <v>133.80000000000001</v>
      </c>
      <c r="Y22" s="4">
        <v>128.1</v>
      </c>
      <c r="Z22" s="4">
        <v>210.9</v>
      </c>
      <c r="AA22" s="4">
        <v>126.6</v>
      </c>
      <c r="AB22" s="4">
        <v>53.6</v>
      </c>
      <c r="AC22" s="4">
        <v>24.5</v>
      </c>
      <c r="AD22" s="4">
        <v>38.700000000000003</v>
      </c>
      <c r="AE22" s="4">
        <v>69.2</v>
      </c>
      <c r="AF22" s="4">
        <v>9.6</v>
      </c>
      <c r="AG22" s="4">
        <v>35.200000000000003</v>
      </c>
      <c r="AH22" s="4">
        <v>108.5</v>
      </c>
      <c r="AI22" s="4">
        <v>19.8</v>
      </c>
      <c r="AJ22" s="4">
        <v>60.6</v>
      </c>
      <c r="AK22" s="4">
        <v>57.1</v>
      </c>
      <c r="AL22" s="4">
        <v>47.6</v>
      </c>
      <c r="AM22" s="4">
        <v>176.6</v>
      </c>
      <c r="AN22" s="4">
        <v>249</v>
      </c>
      <c r="AO22" s="4">
        <v>5.6</v>
      </c>
      <c r="AP22" s="4">
        <v>106.5</v>
      </c>
      <c r="AQ22" s="4">
        <v>19.3</v>
      </c>
      <c r="AR22" s="4">
        <v>20.9</v>
      </c>
      <c r="AS22" s="4">
        <v>36.700000000000003</v>
      </c>
      <c r="AT22" s="4">
        <v>2.7</v>
      </c>
      <c r="AU22" s="4">
        <v>62.4</v>
      </c>
      <c r="AV22" s="4">
        <v>89.1</v>
      </c>
      <c r="AW22" s="4">
        <v>21.9</v>
      </c>
      <c r="AX22" s="4">
        <v>23.7</v>
      </c>
      <c r="AY22" s="4">
        <v>27.5</v>
      </c>
    </row>
    <row r="23" spans="1:51" x14ac:dyDescent="0.25">
      <c r="A23" s="7">
        <v>2010</v>
      </c>
      <c r="B23" s="4">
        <v>18</v>
      </c>
      <c r="C23" s="4">
        <v>127.7</v>
      </c>
      <c r="D23" s="4">
        <v>57.5</v>
      </c>
      <c r="E23" s="4">
        <v>27.3</v>
      </c>
      <c r="F23" s="4">
        <v>15.6</v>
      </c>
      <c r="G23" s="4">
        <v>106.2</v>
      </c>
      <c r="H23" s="4">
        <v>29.5</v>
      </c>
      <c r="I23" s="4">
        <v>31</v>
      </c>
      <c r="J23" s="4">
        <v>41.9</v>
      </c>
      <c r="K23" s="4">
        <v>72.8</v>
      </c>
      <c r="L23" s="4">
        <v>37.700000000000003</v>
      </c>
      <c r="M23" s="4">
        <v>50.2</v>
      </c>
      <c r="N23" s="4">
        <v>75.599999999999994</v>
      </c>
      <c r="O23" s="4">
        <v>43.5</v>
      </c>
      <c r="P23" s="4">
        <v>24.9</v>
      </c>
      <c r="Q23" s="4">
        <v>11</v>
      </c>
      <c r="R23" s="4">
        <v>21.5</v>
      </c>
      <c r="S23" s="4">
        <v>471.8</v>
      </c>
      <c r="T23" s="4">
        <v>15.6</v>
      </c>
      <c r="U23" s="4">
        <v>50.9</v>
      </c>
      <c r="V23" s="4">
        <v>100.3</v>
      </c>
      <c r="W23" s="4">
        <v>49.4</v>
      </c>
      <c r="X23" s="4">
        <v>116.8</v>
      </c>
      <c r="Y23" s="4">
        <v>137.69999999999999</v>
      </c>
      <c r="Z23" s="4">
        <v>192.6</v>
      </c>
      <c r="AA23" s="4">
        <v>166.3</v>
      </c>
      <c r="AB23" s="4">
        <v>76.7</v>
      </c>
      <c r="AC23" s="4">
        <v>29.4</v>
      </c>
      <c r="AD23" s="4">
        <v>43.9</v>
      </c>
      <c r="AE23" s="4">
        <v>76.2</v>
      </c>
      <c r="AF23" s="4">
        <v>10.6</v>
      </c>
      <c r="AG23" s="4">
        <v>44.9</v>
      </c>
      <c r="AH23" s="4">
        <v>118.9</v>
      </c>
      <c r="AI23" s="4">
        <v>22.3</v>
      </c>
      <c r="AJ23" s="4">
        <v>60.1</v>
      </c>
      <c r="AK23" s="4">
        <v>50.7</v>
      </c>
      <c r="AL23" s="4">
        <v>78.8</v>
      </c>
      <c r="AM23" s="4">
        <v>173.6</v>
      </c>
      <c r="AN23" s="4">
        <v>174.8</v>
      </c>
      <c r="AO23" s="4">
        <v>0.1</v>
      </c>
      <c r="AP23" s="4">
        <v>125.5</v>
      </c>
      <c r="AQ23" s="4">
        <v>40.200000000000003</v>
      </c>
      <c r="AR23" s="4">
        <v>24.1</v>
      </c>
      <c r="AS23" s="4">
        <v>41.9</v>
      </c>
      <c r="AT23" s="4">
        <v>1</v>
      </c>
      <c r="AU23" s="4">
        <v>154.4</v>
      </c>
      <c r="AV23" s="4">
        <v>84.9</v>
      </c>
      <c r="AW23" s="4">
        <v>17.399999999999999</v>
      </c>
      <c r="AX23" s="4">
        <v>10.4</v>
      </c>
      <c r="AY23" s="4">
        <v>25.2</v>
      </c>
    </row>
    <row r="24" spans="1:51" x14ac:dyDescent="0.25">
      <c r="A24" s="7">
        <v>2011</v>
      </c>
      <c r="B24" s="4">
        <v>19.7</v>
      </c>
      <c r="C24" s="4">
        <v>86.9</v>
      </c>
      <c r="D24" s="4">
        <v>44.8</v>
      </c>
      <c r="E24" s="4">
        <v>23.7</v>
      </c>
      <c r="F24" s="4">
        <v>21</v>
      </c>
      <c r="G24" s="4">
        <v>124.1</v>
      </c>
      <c r="H24" s="4">
        <v>11.6</v>
      </c>
      <c r="I24" s="4">
        <v>26.1</v>
      </c>
      <c r="J24" s="4">
        <v>34.9</v>
      </c>
      <c r="K24" s="4">
        <v>60.4</v>
      </c>
      <c r="L24" s="4">
        <v>21.2</v>
      </c>
      <c r="M24" s="4">
        <v>54.4</v>
      </c>
      <c r="N24" s="4">
        <v>56.6</v>
      </c>
      <c r="O24" s="4">
        <v>32.9</v>
      </c>
      <c r="P24" s="4">
        <v>11.6</v>
      </c>
      <c r="Q24" s="4">
        <v>7.9</v>
      </c>
      <c r="R24" s="4">
        <v>13.4</v>
      </c>
      <c r="S24" s="4">
        <v>357.8</v>
      </c>
      <c r="T24" s="4">
        <v>19.7</v>
      </c>
      <c r="U24" s="4">
        <v>46.1</v>
      </c>
      <c r="V24" s="4">
        <v>59.7</v>
      </c>
      <c r="W24" s="4">
        <v>50</v>
      </c>
      <c r="X24" s="4">
        <v>94.3</v>
      </c>
      <c r="Y24" s="4">
        <v>118.7</v>
      </c>
      <c r="Z24" s="4">
        <v>114.2</v>
      </c>
      <c r="AA24" s="4">
        <v>137.19999999999999</v>
      </c>
      <c r="AB24" s="4">
        <v>68.099999999999994</v>
      </c>
      <c r="AC24" s="4">
        <v>38.5</v>
      </c>
      <c r="AD24" s="4">
        <v>35.4</v>
      </c>
      <c r="AE24" s="4">
        <v>60</v>
      </c>
      <c r="AF24" s="4">
        <v>9.1999999999999993</v>
      </c>
      <c r="AG24" s="4">
        <v>30.3</v>
      </c>
      <c r="AH24" s="4">
        <v>104.3</v>
      </c>
      <c r="AI24" s="4">
        <v>16.100000000000001</v>
      </c>
      <c r="AJ24" s="4">
        <v>45.1</v>
      </c>
      <c r="AK24" s="4">
        <v>44.9</v>
      </c>
      <c r="AL24" s="4">
        <v>73.599999999999994</v>
      </c>
      <c r="AM24" s="4">
        <v>128.6</v>
      </c>
      <c r="AN24" s="4">
        <v>128.1</v>
      </c>
      <c r="AO24" s="4">
        <v>0.1</v>
      </c>
      <c r="AP24" s="4">
        <v>87.1</v>
      </c>
      <c r="AQ24" s="4">
        <v>32.799999999999997</v>
      </c>
      <c r="AR24" s="4">
        <v>20.8</v>
      </c>
      <c r="AS24" s="4">
        <v>26</v>
      </c>
      <c r="AT24" s="4">
        <v>1.6</v>
      </c>
      <c r="AU24" s="4">
        <v>112.9</v>
      </c>
      <c r="AV24" s="4">
        <v>69.8</v>
      </c>
      <c r="AW24" s="4">
        <v>20.9</v>
      </c>
      <c r="AX24" s="4">
        <v>46</v>
      </c>
      <c r="AY24" s="4">
        <v>24.6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"/>
  <sheetViews>
    <sheetView topLeftCell="AH3" workbookViewId="0">
      <selection activeCell="AY3" sqref="AY3:AY24"/>
    </sheetView>
  </sheetViews>
  <sheetFormatPr defaultRowHeight="15" x14ac:dyDescent="0.25"/>
  <sheetData>
    <row r="1" spans="1:51" x14ac:dyDescent="0.25">
      <c r="K1" s="11" t="s">
        <v>85</v>
      </c>
      <c r="L1" s="11"/>
      <c r="M1" s="11"/>
      <c r="N1" s="11"/>
      <c r="O1" s="12"/>
    </row>
    <row r="2" spans="1:51" x14ac:dyDescent="0.25">
      <c r="A2" s="1"/>
      <c r="B2" t="s">
        <v>26</v>
      </c>
      <c r="C2" t="s">
        <v>0</v>
      </c>
      <c r="D2" t="s">
        <v>45</v>
      </c>
      <c r="E2" t="s">
        <v>13</v>
      </c>
      <c r="F2" t="s">
        <v>22</v>
      </c>
      <c r="G2" t="s">
        <v>18</v>
      </c>
      <c r="H2" t="s">
        <v>36</v>
      </c>
      <c r="I2" t="s">
        <v>16</v>
      </c>
      <c r="J2" t="s">
        <v>27</v>
      </c>
      <c r="K2" t="s">
        <v>32</v>
      </c>
      <c r="L2" t="s">
        <v>9</v>
      </c>
      <c r="M2" t="s">
        <v>37</v>
      </c>
      <c r="N2" t="s">
        <v>38</v>
      </c>
      <c r="O2" t="s">
        <v>20</v>
      </c>
      <c r="P2" t="s">
        <v>25</v>
      </c>
      <c r="Q2" t="s">
        <v>15</v>
      </c>
      <c r="R2" t="s">
        <v>39</v>
      </c>
      <c r="S2" t="s">
        <v>2</v>
      </c>
      <c r="T2" t="s">
        <v>46</v>
      </c>
      <c r="U2" t="s">
        <v>3</v>
      </c>
      <c r="V2" t="s">
        <v>23</v>
      </c>
      <c r="W2" t="s">
        <v>48</v>
      </c>
      <c r="X2" t="s">
        <v>24</v>
      </c>
      <c r="Y2" t="s">
        <v>41</v>
      </c>
      <c r="Z2" t="s">
        <v>14</v>
      </c>
      <c r="AA2" t="s">
        <v>1</v>
      </c>
      <c r="AB2" t="s">
        <v>8</v>
      </c>
      <c r="AC2" t="s">
        <v>19</v>
      </c>
      <c r="AD2" t="s">
        <v>29</v>
      </c>
      <c r="AE2" t="s">
        <v>30</v>
      </c>
      <c r="AF2" t="s">
        <v>47</v>
      </c>
      <c r="AG2" t="s">
        <v>21</v>
      </c>
      <c r="AH2" t="s">
        <v>78</v>
      </c>
      <c r="AI2" t="s">
        <v>10</v>
      </c>
      <c r="AJ2" t="s">
        <v>28</v>
      </c>
      <c r="AK2" t="s">
        <v>4</v>
      </c>
      <c r="AL2" t="s">
        <v>5</v>
      </c>
      <c r="AM2" t="s">
        <v>6</v>
      </c>
      <c r="AN2" t="s">
        <v>42</v>
      </c>
      <c r="AO2" t="s">
        <v>17</v>
      </c>
      <c r="AP2" t="s">
        <v>44</v>
      </c>
      <c r="AQ2" t="s">
        <v>40</v>
      </c>
      <c r="AR2" t="s">
        <v>35</v>
      </c>
      <c r="AS2" t="s">
        <v>31</v>
      </c>
      <c r="AT2" t="s">
        <v>33</v>
      </c>
      <c r="AU2" t="s">
        <v>34</v>
      </c>
      <c r="AV2" t="s">
        <v>71</v>
      </c>
      <c r="AW2" t="s">
        <v>72</v>
      </c>
      <c r="AX2" t="s">
        <v>76</v>
      </c>
      <c r="AY2" t="s">
        <v>75</v>
      </c>
    </row>
    <row r="3" spans="1:51" x14ac:dyDescent="0.25">
      <c r="A3" s="1">
        <v>1990</v>
      </c>
      <c r="B3">
        <v>11.3</v>
      </c>
      <c r="C3">
        <v>12.9</v>
      </c>
      <c r="D3">
        <v>3.2</v>
      </c>
      <c r="E3">
        <v>0</v>
      </c>
      <c r="F3">
        <v>0</v>
      </c>
      <c r="G3">
        <v>0.6</v>
      </c>
      <c r="H3">
        <v>0</v>
      </c>
      <c r="I3">
        <v>0.2</v>
      </c>
      <c r="J3">
        <v>0</v>
      </c>
      <c r="K3">
        <v>0.2</v>
      </c>
      <c r="L3">
        <v>0.3</v>
      </c>
      <c r="M3">
        <v>2.8</v>
      </c>
      <c r="N3">
        <v>9.4</v>
      </c>
      <c r="O3">
        <v>29.3</v>
      </c>
      <c r="P3">
        <v>4.2</v>
      </c>
      <c r="Q3">
        <v>0</v>
      </c>
      <c r="R3">
        <v>0</v>
      </c>
      <c r="S3">
        <v>45</v>
      </c>
      <c r="T3">
        <v>3.7</v>
      </c>
      <c r="U3">
        <v>3.5</v>
      </c>
      <c r="V3">
        <v>10.5</v>
      </c>
      <c r="W3">
        <v>0.7</v>
      </c>
      <c r="X3">
        <v>10.1</v>
      </c>
      <c r="Y3">
        <v>27.5</v>
      </c>
      <c r="Z3">
        <v>0.7</v>
      </c>
      <c r="AA3">
        <v>24.7</v>
      </c>
      <c r="AB3">
        <v>0.2</v>
      </c>
      <c r="AC3">
        <v>0</v>
      </c>
      <c r="AD3">
        <v>4.5999999999999996</v>
      </c>
      <c r="AE3">
        <v>0.2</v>
      </c>
      <c r="AF3">
        <v>0</v>
      </c>
      <c r="AG3">
        <v>0.1</v>
      </c>
      <c r="AH3">
        <v>30.5</v>
      </c>
      <c r="AI3">
        <v>0</v>
      </c>
      <c r="AJ3">
        <v>11.9</v>
      </c>
      <c r="AK3">
        <v>4.3</v>
      </c>
      <c r="AL3">
        <v>2.7</v>
      </c>
      <c r="AM3">
        <v>56.2</v>
      </c>
      <c r="AN3">
        <v>7.3</v>
      </c>
      <c r="AO3">
        <v>0</v>
      </c>
      <c r="AP3">
        <v>7.2</v>
      </c>
      <c r="AQ3">
        <v>0.5</v>
      </c>
      <c r="AR3">
        <v>0.2</v>
      </c>
      <c r="AS3">
        <v>3.9</v>
      </c>
      <c r="AT3">
        <v>4.7</v>
      </c>
      <c r="AU3">
        <v>0.6</v>
      </c>
      <c r="AV3">
        <v>7.9</v>
      </c>
      <c r="AW3">
        <v>0</v>
      </c>
      <c r="AX3">
        <v>0</v>
      </c>
      <c r="AY3">
        <v>0</v>
      </c>
    </row>
    <row r="4" spans="1:51" x14ac:dyDescent="0.25">
      <c r="A4" s="1">
        <v>1991</v>
      </c>
      <c r="B4">
        <v>4.0999999999999996</v>
      </c>
      <c r="C4">
        <v>14.4</v>
      </c>
      <c r="D4">
        <v>3</v>
      </c>
      <c r="E4">
        <v>0.2</v>
      </c>
      <c r="F4">
        <v>0</v>
      </c>
      <c r="G4">
        <v>0.5</v>
      </c>
      <c r="H4">
        <v>1.1000000000000001</v>
      </c>
      <c r="I4">
        <v>0.1</v>
      </c>
      <c r="J4">
        <v>0</v>
      </c>
      <c r="K4">
        <v>0.5</v>
      </c>
      <c r="L4">
        <v>0.4</v>
      </c>
      <c r="M4">
        <v>1.2</v>
      </c>
      <c r="N4">
        <v>9.1</v>
      </c>
      <c r="O4">
        <v>21</v>
      </c>
      <c r="P4">
        <v>2.4</v>
      </c>
      <c r="Q4">
        <v>0</v>
      </c>
      <c r="R4">
        <v>0.3</v>
      </c>
      <c r="S4">
        <v>43.4</v>
      </c>
      <c r="T4">
        <v>2.1</v>
      </c>
      <c r="U4">
        <v>2.2999999999999998</v>
      </c>
      <c r="V4">
        <v>14.2</v>
      </c>
      <c r="W4">
        <v>2.2999999999999998</v>
      </c>
      <c r="X4">
        <v>10.3</v>
      </c>
      <c r="Y4">
        <v>29.9</v>
      </c>
      <c r="Z4">
        <v>1</v>
      </c>
      <c r="AA4">
        <v>21.7</v>
      </c>
      <c r="AB4">
        <v>0.2</v>
      </c>
      <c r="AC4">
        <v>0</v>
      </c>
      <c r="AD4">
        <v>10.1</v>
      </c>
      <c r="AE4">
        <v>0.2</v>
      </c>
      <c r="AF4">
        <v>0</v>
      </c>
      <c r="AG4">
        <v>0.1</v>
      </c>
      <c r="AH4">
        <v>36.799999999999997</v>
      </c>
      <c r="AI4">
        <v>0</v>
      </c>
      <c r="AJ4">
        <v>9.6999999999999993</v>
      </c>
      <c r="AK4">
        <v>6.9</v>
      </c>
      <c r="AL4">
        <v>3.3</v>
      </c>
      <c r="AM4">
        <v>42</v>
      </c>
      <c r="AN4">
        <v>6.7</v>
      </c>
      <c r="AO4">
        <v>0</v>
      </c>
      <c r="AP4">
        <v>8.4</v>
      </c>
      <c r="AQ4">
        <v>1.2</v>
      </c>
      <c r="AR4">
        <v>0.2</v>
      </c>
      <c r="AS4">
        <v>5.7</v>
      </c>
      <c r="AT4">
        <v>6.3</v>
      </c>
      <c r="AU4">
        <v>0.9</v>
      </c>
      <c r="AV4">
        <v>7.2</v>
      </c>
      <c r="AW4">
        <v>0</v>
      </c>
      <c r="AX4">
        <v>0</v>
      </c>
      <c r="AY4">
        <v>0</v>
      </c>
    </row>
    <row r="5" spans="1:51" x14ac:dyDescent="0.25">
      <c r="A5" s="1">
        <v>1992</v>
      </c>
      <c r="B5">
        <v>2.6</v>
      </c>
      <c r="C5">
        <v>14.1</v>
      </c>
      <c r="D5">
        <v>3.5</v>
      </c>
      <c r="E5">
        <v>0.4</v>
      </c>
      <c r="F5">
        <v>0</v>
      </c>
      <c r="G5">
        <v>0.1</v>
      </c>
      <c r="H5">
        <v>1.3</v>
      </c>
      <c r="I5">
        <v>0</v>
      </c>
      <c r="J5">
        <v>0</v>
      </c>
      <c r="K5">
        <v>1.1000000000000001</v>
      </c>
      <c r="L5">
        <v>0.5</v>
      </c>
      <c r="M5">
        <v>2.1</v>
      </c>
      <c r="N5">
        <v>8.9</v>
      </c>
      <c r="O5">
        <v>21.6</v>
      </c>
      <c r="P5">
        <v>1.4</v>
      </c>
      <c r="Q5">
        <v>0</v>
      </c>
      <c r="R5">
        <v>0.1</v>
      </c>
      <c r="S5">
        <v>75.400000000000006</v>
      </c>
      <c r="T5">
        <v>2.2000000000000002</v>
      </c>
      <c r="U5">
        <v>2.8</v>
      </c>
      <c r="V5">
        <v>22.3</v>
      </c>
      <c r="W5">
        <v>10.9</v>
      </c>
      <c r="X5">
        <v>24.8</v>
      </c>
      <c r="Y5">
        <v>35.1</v>
      </c>
      <c r="Z5">
        <v>0.8</v>
      </c>
      <c r="AA5">
        <v>36.700000000000003</v>
      </c>
      <c r="AB5">
        <v>0.3</v>
      </c>
      <c r="AC5">
        <v>0.1</v>
      </c>
      <c r="AD5">
        <v>12.3</v>
      </c>
      <c r="AE5">
        <v>0.2</v>
      </c>
      <c r="AF5">
        <v>0</v>
      </c>
      <c r="AG5">
        <v>0.1</v>
      </c>
      <c r="AH5">
        <v>33.200000000000003</v>
      </c>
      <c r="AI5">
        <v>0</v>
      </c>
      <c r="AJ5">
        <v>7.9</v>
      </c>
      <c r="AK5">
        <v>7.8</v>
      </c>
      <c r="AL5">
        <v>5.7</v>
      </c>
      <c r="AM5">
        <v>28.7</v>
      </c>
      <c r="AN5">
        <v>6</v>
      </c>
      <c r="AO5">
        <v>0</v>
      </c>
      <c r="AP5">
        <v>10.6</v>
      </c>
      <c r="AQ5">
        <v>1.2</v>
      </c>
      <c r="AR5">
        <v>0.2</v>
      </c>
      <c r="AS5">
        <v>5.0999999999999996</v>
      </c>
      <c r="AT5">
        <v>4.5</v>
      </c>
      <c r="AU5">
        <v>0.3</v>
      </c>
      <c r="AV5">
        <v>6.5</v>
      </c>
      <c r="AW5">
        <v>0</v>
      </c>
      <c r="AX5">
        <v>0</v>
      </c>
      <c r="AY5">
        <v>0</v>
      </c>
    </row>
    <row r="6" spans="1:51" x14ac:dyDescent="0.25">
      <c r="A6" s="1">
        <v>1993</v>
      </c>
      <c r="B6">
        <v>3.5</v>
      </c>
      <c r="C6">
        <v>21.7</v>
      </c>
      <c r="D6">
        <v>5</v>
      </c>
      <c r="E6">
        <v>0.5</v>
      </c>
      <c r="F6">
        <v>0</v>
      </c>
      <c r="G6">
        <v>0.2</v>
      </c>
      <c r="H6">
        <v>0.4</v>
      </c>
      <c r="I6">
        <v>0.1</v>
      </c>
      <c r="J6">
        <v>0</v>
      </c>
      <c r="K6">
        <v>1.3</v>
      </c>
      <c r="L6">
        <v>0.4</v>
      </c>
      <c r="M6">
        <v>9.3000000000000007</v>
      </c>
      <c r="N6">
        <v>13.4</v>
      </c>
      <c r="O6">
        <v>15.1</v>
      </c>
      <c r="P6">
        <v>2.6</v>
      </c>
      <c r="Q6">
        <v>0.1</v>
      </c>
      <c r="R6">
        <v>0.3</v>
      </c>
      <c r="S6">
        <v>109.3</v>
      </c>
      <c r="T6">
        <v>6.4</v>
      </c>
      <c r="U6">
        <v>5.8</v>
      </c>
      <c r="V6">
        <v>46</v>
      </c>
      <c r="W6">
        <v>6.9</v>
      </c>
      <c r="X6">
        <v>24.6</v>
      </c>
      <c r="Y6">
        <v>43.2</v>
      </c>
      <c r="Z6">
        <v>7</v>
      </c>
      <c r="AA6">
        <v>229.7</v>
      </c>
      <c r="AB6">
        <v>1.2</v>
      </c>
      <c r="AC6">
        <v>0.1</v>
      </c>
      <c r="AD6">
        <v>15.5</v>
      </c>
      <c r="AE6">
        <v>1.9</v>
      </c>
      <c r="AF6">
        <v>0</v>
      </c>
      <c r="AG6">
        <v>0.2</v>
      </c>
      <c r="AH6">
        <v>51</v>
      </c>
      <c r="AI6">
        <v>0</v>
      </c>
      <c r="AJ6">
        <v>7.4</v>
      </c>
      <c r="AK6">
        <v>14.8</v>
      </c>
      <c r="AL6">
        <v>12.4</v>
      </c>
      <c r="AM6">
        <v>136.1</v>
      </c>
      <c r="AN6">
        <v>10</v>
      </c>
      <c r="AO6">
        <v>0</v>
      </c>
      <c r="AP6">
        <v>21.6</v>
      </c>
      <c r="AQ6">
        <v>3.7</v>
      </c>
      <c r="AR6">
        <v>0.3</v>
      </c>
      <c r="AS6">
        <v>12.9</v>
      </c>
      <c r="AT6">
        <v>3.2</v>
      </c>
      <c r="AU6">
        <v>0.8</v>
      </c>
      <c r="AV6">
        <v>9.1999999999999993</v>
      </c>
      <c r="AW6">
        <v>0</v>
      </c>
      <c r="AX6">
        <v>0</v>
      </c>
      <c r="AY6">
        <v>0</v>
      </c>
    </row>
    <row r="7" spans="1:51" x14ac:dyDescent="0.25">
      <c r="A7" s="1">
        <v>1994</v>
      </c>
      <c r="B7">
        <v>8.1</v>
      </c>
      <c r="C7">
        <v>29.3</v>
      </c>
      <c r="D7">
        <v>5.3</v>
      </c>
      <c r="E7">
        <v>0.7</v>
      </c>
      <c r="F7">
        <v>0.3</v>
      </c>
      <c r="G7">
        <v>0.3</v>
      </c>
      <c r="H7">
        <v>1.1000000000000001</v>
      </c>
      <c r="I7">
        <v>0.1</v>
      </c>
      <c r="J7">
        <v>1.7</v>
      </c>
      <c r="K7">
        <v>2.7</v>
      </c>
      <c r="L7">
        <v>1.5</v>
      </c>
      <c r="M7">
        <v>13.1</v>
      </c>
      <c r="N7">
        <v>22.5</v>
      </c>
      <c r="O7">
        <v>21.4</v>
      </c>
      <c r="P7">
        <v>4.5999999999999996</v>
      </c>
      <c r="Q7">
        <v>1.4</v>
      </c>
      <c r="R7">
        <v>0.6</v>
      </c>
      <c r="S7">
        <v>108.4</v>
      </c>
      <c r="T7">
        <v>11.1</v>
      </c>
      <c r="U7">
        <v>6.7</v>
      </c>
      <c r="V7">
        <v>33.6</v>
      </c>
      <c r="W7">
        <v>3.2</v>
      </c>
      <c r="X7">
        <v>10</v>
      </c>
      <c r="Y7">
        <v>43.8</v>
      </c>
      <c r="Z7">
        <v>1.5</v>
      </c>
      <c r="AA7">
        <v>169.8</v>
      </c>
      <c r="AB7">
        <v>2.4</v>
      </c>
      <c r="AC7">
        <v>0.1</v>
      </c>
      <c r="AD7">
        <v>19.7</v>
      </c>
      <c r="AE7">
        <v>2.6</v>
      </c>
      <c r="AF7">
        <v>0.6</v>
      </c>
      <c r="AG7">
        <v>0.9</v>
      </c>
      <c r="AH7">
        <v>51</v>
      </c>
      <c r="AI7">
        <v>0.1</v>
      </c>
      <c r="AJ7">
        <v>7.1</v>
      </c>
      <c r="AK7">
        <v>13.2</v>
      </c>
      <c r="AL7">
        <v>23.3</v>
      </c>
      <c r="AM7">
        <v>117.1</v>
      </c>
      <c r="AN7">
        <v>11.5</v>
      </c>
      <c r="AO7">
        <v>0.1</v>
      </c>
      <c r="AP7">
        <v>39.299999999999997</v>
      </c>
      <c r="AQ7">
        <v>6</v>
      </c>
      <c r="AR7">
        <v>1.9</v>
      </c>
      <c r="AS7">
        <v>16.600000000000001</v>
      </c>
      <c r="AT7">
        <v>1.7</v>
      </c>
      <c r="AU7">
        <v>2.6</v>
      </c>
      <c r="AV7">
        <v>11.9</v>
      </c>
      <c r="AW7">
        <v>0</v>
      </c>
      <c r="AX7">
        <v>0</v>
      </c>
      <c r="AY7">
        <v>0</v>
      </c>
    </row>
    <row r="8" spans="1:51" x14ac:dyDescent="0.25">
      <c r="A8" s="1">
        <v>1995</v>
      </c>
      <c r="B8">
        <v>10.8</v>
      </c>
      <c r="C8">
        <v>26.8</v>
      </c>
      <c r="D8">
        <v>5.4</v>
      </c>
      <c r="E8">
        <v>0.8</v>
      </c>
      <c r="F8">
        <v>0.4</v>
      </c>
      <c r="G8">
        <v>0.2</v>
      </c>
      <c r="H8">
        <v>3.3</v>
      </c>
      <c r="I8">
        <v>0.1</v>
      </c>
      <c r="J8">
        <v>0.2</v>
      </c>
      <c r="K8">
        <v>1.4</v>
      </c>
      <c r="L8">
        <v>1.1000000000000001</v>
      </c>
      <c r="M8">
        <v>14.5</v>
      </c>
      <c r="N8">
        <v>23.2</v>
      </c>
      <c r="O8">
        <v>22.7</v>
      </c>
      <c r="P8">
        <v>4.7</v>
      </c>
      <c r="Q8">
        <v>0.3</v>
      </c>
      <c r="R8">
        <v>0.8</v>
      </c>
      <c r="S8">
        <v>73.900000000000006</v>
      </c>
      <c r="T8">
        <v>7.7</v>
      </c>
      <c r="U8">
        <v>7.1</v>
      </c>
      <c r="V8">
        <v>9.5</v>
      </c>
      <c r="W8">
        <v>5.9</v>
      </c>
      <c r="X8">
        <v>7.7</v>
      </c>
      <c r="Y8">
        <v>44.1</v>
      </c>
      <c r="Z8">
        <v>1</v>
      </c>
      <c r="AA8">
        <v>86.5</v>
      </c>
      <c r="AB8">
        <v>1.7</v>
      </c>
      <c r="AC8">
        <v>0.4</v>
      </c>
      <c r="AD8">
        <v>12</v>
      </c>
      <c r="AE8">
        <v>7.4</v>
      </c>
      <c r="AF8">
        <v>0.1</v>
      </c>
      <c r="AG8">
        <v>0.7</v>
      </c>
      <c r="AH8">
        <v>69.599999999999994</v>
      </c>
      <c r="AI8">
        <v>0</v>
      </c>
      <c r="AJ8">
        <v>16.399999999999999</v>
      </c>
      <c r="AK8">
        <v>13.4</v>
      </c>
      <c r="AL8">
        <v>19.899999999999999</v>
      </c>
      <c r="AM8">
        <v>74.8</v>
      </c>
      <c r="AN8">
        <v>11.3</v>
      </c>
      <c r="AO8">
        <v>0</v>
      </c>
      <c r="AP8">
        <v>36.700000000000003</v>
      </c>
      <c r="AQ8">
        <v>1.7</v>
      </c>
      <c r="AR8">
        <v>3.7</v>
      </c>
      <c r="AS8">
        <v>30.3</v>
      </c>
      <c r="AT8">
        <v>0.7</v>
      </c>
      <c r="AU8">
        <v>2.1</v>
      </c>
      <c r="AV8">
        <v>10</v>
      </c>
      <c r="AW8">
        <v>0.1</v>
      </c>
      <c r="AX8">
        <v>0</v>
      </c>
      <c r="AY8">
        <v>0</v>
      </c>
    </row>
    <row r="9" spans="1:51" x14ac:dyDescent="0.25">
      <c r="A9" s="1">
        <v>1996</v>
      </c>
      <c r="B9">
        <v>8.6999999999999993</v>
      </c>
      <c r="C9">
        <v>36.200000000000003</v>
      </c>
      <c r="D9">
        <v>9.5</v>
      </c>
      <c r="E9">
        <v>0.6</v>
      </c>
      <c r="F9">
        <v>1.8</v>
      </c>
      <c r="G9">
        <v>0.3</v>
      </c>
      <c r="H9">
        <v>4.9000000000000004</v>
      </c>
      <c r="I9">
        <v>0.2</v>
      </c>
      <c r="J9">
        <v>1</v>
      </c>
      <c r="K9">
        <v>1.4</v>
      </c>
      <c r="L9">
        <v>3.6</v>
      </c>
      <c r="M9">
        <v>17.5</v>
      </c>
      <c r="N9">
        <v>17.600000000000001</v>
      </c>
      <c r="O9">
        <v>31.5</v>
      </c>
      <c r="P9">
        <v>6</v>
      </c>
      <c r="Q9">
        <v>0.2</v>
      </c>
      <c r="R9">
        <v>3.6</v>
      </c>
      <c r="S9">
        <v>104.2</v>
      </c>
      <c r="T9">
        <v>8.1</v>
      </c>
      <c r="U9">
        <v>14.1</v>
      </c>
      <c r="V9">
        <v>7.7</v>
      </c>
      <c r="W9">
        <v>0.6</v>
      </c>
      <c r="X9">
        <v>4.3</v>
      </c>
      <c r="Y9">
        <v>47.4</v>
      </c>
      <c r="Z9">
        <v>2.6</v>
      </c>
      <c r="AA9">
        <v>172.1</v>
      </c>
      <c r="AB9">
        <v>1.8</v>
      </c>
      <c r="AC9">
        <v>0.4</v>
      </c>
      <c r="AD9">
        <v>12.9</v>
      </c>
      <c r="AE9">
        <v>1.2</v>
      </c>
      <c r="AF9">
        <v>1.2</v>
      </c>
      <c r="AG9">
        <v>0.6</v>
      </c>
      <c r="AH9">
        <v>91.9</v>
      </c>
      <c r="AI9">
        <v>0.2</v>
      </c>
      <c r="AJ9">
        <v>22.4</v>
      </c>
      <c r="AK9">
        <v>12.9</v>
      </c>
      <c r="AL9">
        <v>30.8</v>
      </c>
      <c r="AM9">
        <v>45.1</v>
      </c>
      <c r="AN9">
        <v>18.899999999999999</v>
      </c>
      <c r="AO9">
        <v>0.1</v>
      </c>
      <c r="AP9">
        <v>49.5</v>
      </c>
      <c r="AQ9">
        <v>1</v>
      </c>
      <c r="AR9">
        <v>1.4</v>
      </c>
      <c r="AS9">
        <v>20.3</v>
      </c>
      <c r="AT9">
        <v>1.9</v>
      </c>
      <c r="AU9">
        <v>3</v>
      </c>
      <c r="AV9">
        <v>40.299999999999997</v>
      </c>
      <c r="AW9">
        <v>0.1</v>
      </c>
      <c r="AX9">
        <v>0</v>
      </c>
      <c r="AY9">
        <v>0</v>
      </c>
    </row>
    <row r="10" spans="1:51" x14ac:dyDescent="0.25">
      <c r="A10" s="1">
        <v>1997</v>
      </c>
      <c r="B10">
        <v>5.8</v>
      </c>
      <c r="C10">
        <v>39.4</v>
      </c>
      <c r="D10">
        <v>11.9</v>
      </c>
      <c r="E10">
        <v>1.1000000000000001</v>
      </c>
      <c r="F10">
        <v>0.9</v>
      </c>
      <c r="G10">
        <v>1</v>
      </c>
      <c r="H10">
        <v>3.3</v>
      </c>
      <c r="I10">
        <v>0.2</v>
      </c>
      <c r="J10">
        <v>1.5</v>
      </c>
      <c r="K10">
        <v>1.7</v>
      </c>
      <c r="L10">
        <v>7.5</v>
      </c>
      <c r="M10">
        <v>29.6</v>
      </c>
      <c r="N10">
        <v>28.3</v>
      </c>
      <c r="O10">
        <v>24.8</v>
      </c>
      <c r="P10">
        <v>15.6</v>
      </c>
      <c r="Q10">
        <v>0.7</v>
      </c>
      <c r="R10">
        <v>16.100000000000001</v>
      </c>
      <c r="S10">
        <v>275.89999999999998</v>
      </c>
      <c r="T10">
        <v>16.5</v>
      </c>
      <c r="U10">
        <v>19.899999999999999</v>
      </c>
      <c r="V10">
        <v>9.9</v>
      </c>
      <c r="W10">
        <v>1</v>
      </c>
      <c r="X10">
        <v>6.9</v>
      </c>
      <c r="Y10">
        <v>60.6</v>
      </c>
      <c r="Z10">
        <v>3</v>
      </c>
      <c r="AA10">
        <v>153</v>
      </c>
      <c r="AB10">
        <v>3.2</v>
      </c>
      <c r="AC10">
        <v>0.6</v>
      </c>
      <c r="AD10">
        <v>13</v>
      </c>
      <c r="AE10">
        <v>3.1</v>
      </c>
      <c r="AF10">
        <v>0.7</v>
      </c>
      <c r="AG10">
        <v>0.8</v>
      </c>
      <c r="AH10">
        <v>123.7</v>
      </c>
      <c r="AI10">
        <v>0.4</v>
      </c>
      <c r="AJ10">
        <v>29.3</v>
      </c>
      <c r="AK10">
        <v>16.600000000000001</v>
      </c>
      <c r="AL10">
        <v>24.8</v>
      </c>
      <c r="AM10">
        <v>61.2</v>
      </c>
      <c r="AN10">
        <v>30.1</v>
      </c>
      <c r="AO10">
        <v>0</v>
      </c>
      <c r="AP10">
        <v>69.599999999999994</v>
      </c>
      <c r="AQ10">
        <v>2</v>
      </c>
      <c r="AR10">
        <v>1.3</v>
      </c>
      <c r="AS10">
        <v>31.1</v>
      </c>
      <c r="AT10">
        <v>4.5</v>
      </c>
      <c r="AU10">
        <v>6.3</v>
      </c>
      <c r="AV10">
        <v>79.099999999999994</v>
      </c>
      <c r="AW10">
        <v>0.2</v>
      </c>
      <c r="AX10">
        <v>0</v>
      </c>
      <c r="AY10">
        <v>0</v>
      </c>
    </row>
    <row r="11" spans="1:51" x14ac:dyDescent="0.25">
      <c r="A11" s="1">
        <v>1998</v>
      </c>
      <c r="B11">
        <v>8.1999999999999993</v>
      </c>
      <c r="C11">
        <v>40.299999999999997</v>
      </c>
      <c r="D11">
        <v>21.7</v>
      </c>
      <c r="E11">
        <v>1.3</v>
      </c>
      <c r="F11">
        <v>1.8</v>
      </c>
      <c r="G11">
        <v>1.4</v>
      </c>
      <c r="H11">
        <v>6.4</v>
      </c>
      <c r="I11">
        <v>0.3</v>
      </c>
      <c r="J11">
        <v>0.4</v>
      </c>
      <c r="K11">
        <v>1.5</v>
      </c>
      <c r="L11">
        <v>5.9</v>
      </c>
      <c r="M11">
        <v>46.5</v>
      </c>
      <c r="N11">
        <v>40.299999999999997</v>
      </c>
      <c r="O11">
        <v>35</v>
      </c>
      <c r="P11">
        <v>34.6</v>
      </c>
      <c r="Q11">
        <v>0.8</v>
      </c>
      <c r="R11">
        <v>33.5</v>
      </c>
      <c r="S11">
        <v>121.9</v>
      </c>
      <c r="T11">
        <v>38.9</v>
      </c>
      <c r="U11">
        <v>11.1</v>
      </c>
      <c r="V11">
        <v>10.3</v>
      </c>
      <c r="W11">
        <v>0.5</v>
      </c>
      <c r="X11">
        <v>8.3000000000000007</v>
      </c>
      <c r="Y11">
        <v>79.900000000000006</v>
      </c>
      <c r="Z11">
        <v>6.1</v>
      </c>
      <c r="AA11">
        <v>41.4</v>
      </c>
      <c r="AB11">
        <v>2.4</v>
      </c>
      <c r="AC11">
        <v>1.5</v>
      </c>
      <c r="AD11">
        <v>8.1</v>
      </c>
      <c r="AE11">
        <v>3.5</v>
      </c>
      <c r="AF11">
        <v>0.4</v>
      </c>
      <c r="AG11">
        <v>0.6</v>
      </c>
      <c r="AH11">
        <v>150.4</v>
      </c>
      <c r="AI11">
        <v>0.5</v>
      </c>
      <c r="AJ11">
        <v>28.2</v>
      </c>
      <c r="AK11">
        <v>18.7</v>
      </c>
      <c r="AL11">
        <v>14</v>
      </c>
      <c r="AM11">
        <v>52.9</v>
      </c>
      <c r="AN11">
        <v>43.4</v>
      </c>
      <c r="AO11">
        <v>0</v>
      </c>
      <c r="AP11">
        <v>80</v>
      </c>
      <c r="AQ11">
        <v>1.8</v>
      </c>
      <c r="AR11">
        <v>0.9</v>
      </c>
      <c r="AS11">
        <v>25.4</v>
      </c>
      <c r="AT11">
        <v>1.7</v>
      </c>
      <c r="AU11">
        <v>2.9</v>
      </c>
      <c r="AV11">
        <v>116.3</v>
      </c>
      <c r="AW11">
        <v>0.1</v>
      </c>
      <c r="AX11">
        <v>0</v>
      </c>
      <c r="AY11">
        <v>0.1</v>
      </c>
    </row>
    <row r="12" spans="1:51" x14ac:dyDescent="0.25">
      <c r="A12" s="1">
        <v>1999</v>
      </c>
      <c r="B12">
        <v>5.5</v>
      </c>
      <c r="C12">
        <v>49.9</v>
      </c>
      <c r="D12">
        <v>23.2</v>
      </c>
      <c r="E12">
        <v>0.6</v>
      </c>
      <c r="F12">
        <v>1.7</v>
      </c>
      <c r="G12">
        <v>0.4</v>
      </c>
      <c r="H12">
        <v>68</v>
      </c>
      <c r="I12">
        <v>0.7</v>
      </c>
      <c r="J12">
        <v>0.3</v>
      </c>
      <c r="K12">
        <v>0.8</v>
      </c>
      <c r="L12">
        <v>10</v>
      </c>
      <c r="M12">
        <v>87.1</v>
      </c>
      <c r="N12">
        <v>54.1</v>
      </c>
      <c r="O12">
        <v>38.200000000000003</v>
      </c>
      <c r="P12">
        <v>141.69999999999999</v>
      </c>
      <c r="Q12">
        <v>0.3</v>
      </c>
      <c r="R12">
        <v>29.8</v>
      </c>
      <c r="S12">
        <v>149.30000000000001</v>
      </c>
      <c r="T12">
        <v>44.4</v>
      </c>
      <c r="U12">
        <v>14.2</v>
      </c>
      <c r="V12">
        <v>14</v>
      </c>
      <c r="W12">
        <v>0.4</v>
      </c>
      <c r="X12">
        <v>6.7</v>
      </c>
      <c r="Y12">
        <v>91.6</v>
      </c>
      <c r="Z12">
        <v>4.9000000000000004</v>
      </c>
      <c r="AA12">
        <v>61.3</v>
      </c>
      <c r="AB12">
        <v>1.8</v>
      </c>
      <c r="AC12">
        <v>8.6</v>
      </c>
      <c r="AD12">
        <v>7.5</v>
      </c>
      <c r="AE12">
        <v>6.4</v>
      </c>
      <c r="AF12">
        <v>0.7</v>
      </c>
      <c r="AG12">
        <v>0.6</v>
      </c>
      <c r="AH12">
        <v>199.7</v>
      </c>
      <c r="AI12">
        <v>0.4</v>
      </c>
      <c r="AJ12">
        <v>34</v>
      </c>
      <c r="AK12">
        <v>19.5</v>
      </c>
      <c r="AL12">
        <v>23.9</v>
      </c>
      <c r="AM12">
        <v>114</v>
      </c>
      <c r="AN12">
        <v>54.7</v>
      </c>
      <c r="AO12">
        <v>0</v>
      </c>
      <c r="AP12">
        <v>92</v>
      </c>
      <c r="AQ12">
        <v>1.3</v>
      </c>
      <c r="AR12">
        <v>1.8</v>
      </c>
      <c r="AS12">
        <v>32.5</v>
      </c>
      <c r="AT12">
        <v>0.8</v>
      </c>
      <c r="AU12">
        <v>3.3</v>
      </c>
      <c r="AV12">
        <v>120.5</v>
      </c>
      <c r="AW12">
        <v>0.4</v>
      </c>
      <c r="AX12">
        <v>0</v>
      </c>
      <c r="AY12">
        <v>0.1</v>
      </c>
    </row>
    <row r="13" spans="1:51" x14ac:dyDescent="0.25">
      <c r="A13" s="1">
        <v>2000</v>
      </c>
      <c r="B13">
        <v>4.9000000000000004</v>
      </c>
      <c r="C13">
        <v>54.4</v>
      </c>
      <c r="D13">
        <v>16.3</v>
      </c>
      <c r="E13">
        <v>0.8</v>
      </c>
      <c r="F13">
        <v>1.6</v>
      </c>
      <c r="G13">
        <v>0.3</v>
      </c>
      <c r="H13">
        <v>99.4</v>
      </c>
      <c r="I13">
        <v>0.3</v>
      </c>
      <c r="J13">
        <v>0.9</v>
      </c>
      <c r="K13">
        <v>0.4</v>
      </c>
      <c r="L13">
        <v>11.1</v>
      </c>
      <c r="M13">
        <v>169.7</v>
      </c>
      <c r="N13">
        <v>81.7</v>
      </c>
      <c r="O13">
        <v>56.7</v>
      </c>
      <c r="P13">
        <v>76.400000000000006</v>
      </c>
      <c r="Q13">
        <v>0.2</v>
      </c>
      <c r="R13">
        <v>26.2</v>
      </c>
      <c r="S13">
        <v>220.1</v>
      </c>
      <c r="T13">
        <v>70.5</v>
      </c>
      <c r="U13">
        <v>8.6999999999999993</v>
      </c>
      <c r="V13">
        <v>18.7</v>
      </c>
      <c r="W13">
        <v>0.8</v>
      </c>
      <c r="X13">
        <v>4.9000000000000004</v>
      </c>
      <c r="Y13">
        <v>124.4</v>
      </c>
      <c r="Z13">
        <v>5.9</v>
      </c>
      <c r="AA13">
        <v>62.4</v>
      </c>
      <c r="AB13">
        <v>1.6</v>
      </c>
      <c r="AC13">
        <v>4.7</v>
      </c>
      <c r="AD13">
        <v>7.8</v>
      </c>
      <c r="AE13">
        <v>3</v>
      </c>
      <c r="AF13">
        <v>0.6</v>
      </c>
      <c r="AG13">
        <v>0.4</v>
      </c>
      <c r="AH13">
        <v>321.89999999999998</v>
      </c>
      <c r="AI13">
        <v>0.6</v>
      </c>
      <c r="AJ13">
        <v>35.700000000000003</v>
      </c>
      <c r="AK13">
        <v>20.9</v>
      </c>
      <c r="AL13">
        <v>10.1</v>
      </c>
      <c r="AM13">
        <v>95.4</v>
      </c>
      <c r="AN13">
        <v>58.3</v>
      </c>
      <c r="AO13">
        <v>0</v>
      </c>
      <c r="AP13">
        <v>157.69999999999999</v>
      </c>
      <c r="AQ13">
        <v>0.9</v>
      </c>
      <c r="AR13">
        <v>2.9</v>
      </c>
      <c r="AS13">
        <v>67.2</v>
      </c>
      <c r="AT13">
        <v>0.6</v>
      </c>
      <c r="AU13">
        <v>4.2</v>
      </c>
      <c r="AV13">
        <v>169.9</v>
      </c>
      <c r="AW13">
        <v>0.2</v>
      </c>
      <c r="AX13">
        <v>0</v>
      </c>
      <c r="AY13">
        <v>0</v>
      </c>
    </row>
    <row r="14" spans="1:51" x14ac:dyDescent="0.25">
      <c r="A14" s="1">
        <v>2001</v>
      </c>
      <c r="B14">
        <v>3.8</v>
      </c>
      <c r="C14">
        <v>63.4</v>
      </c>
      <c r="D14">
        <v>17.7</v>
      </c>
      <c r="E14">
        <v>1.1000000000000001</v>
      </c>
      <c r="F14">
        <v>1.6</v>
      </c>
      <c r="G14">
        <v>0.4</v>
      </c>
      <c r="H14">
        <v>35.5</v>
      </c>
      <c r="I14">
        <v>0.1</v>
      </c>
      <c r="J14">
        <v>0.5</v>
      </c>
      <c r="K14">
        <v>0.4</v>
      </c>
      <c r="L14">
        <v>4</v>
      </c>
      <c r="M14">
        <v>143.69999999999999</v>
      </c>
      <c r="N14">
        <v>80.5</v>
      </c>
      <c r="O14">
        <v>75.5</v>
      </c>
      <c r="P14">
        <v>28.8</v>
      </c>
      <c r="Q14">
        <v>0.2</v>
      </c>
      <c r="R14">
        <v>9.1</v>
      </c>
      <c r="S14">
        <v>115.9</v>
      </c>
      <c r="T14">
        <v>49.1</v>
      </c>
      <c r="U14">
        <v>6</v>
      </c>
      <c r="V14">
        <v>24.2</v>
      </c>
      <c r="W14">
        <v>0.8</v>
      </c>
      <c r="X14">
        <v>10.4</v>
      </c>
      <c r="Y14">
        <v>126.8</v>
      </c>
      <c r="Z14">
        <v>2.1</v>
      </c>
      <c r="AA14">
        <v>22.4</v>
      </c>
      <c r="AB14">
        <v>2.5</v>
      </c>
      <c r="AC14">
        <v>1.2</v>
      </c>
      <c r="AD14">
        <v>6.4</v>
      </c>
      <c r="AE14">
        <v>2.6</v>
      </c>
      <c r="AF14">
        <v>0.2</v>
      </c>
      <c r="AG14">
        <v>0.3</v>
      </c>
      <c r="AH14">
        <v>283.8</v>
      </c>
      <c r="AI14">
        <v>1</v>
      </c>
      <c r="AJ14">
        <v>30.6</v>
      </c>
      <c r="AK14">
        <v>15.9</v>
      </c>
      <c r="AL14">
        <v>4.0999999999999996</v>
      </c>
      <c r="AM14">
        <v>69.5</v>
      </c>
      <c r="AN14">
        <v>58.8</v>
      </c>
      <c r="AO14">
        <v>0.7</v>
      </c>
      <c r="AP14">
        <v>132.6</v>
      </c>
      <c r="AQ14">
        <v>1</v>
      </c>
      <c r="AR14">
        <v>1.4</v>
      </c>
      <c r="AS14">
        <v>39.799999999999997</v>
      </c>
      <c r="AT14">
        <v>0.3</v>
      </c>
      <c r="AU14">
        <v>22.6</v>
      </c>
      <c r="AV14">
        <v>137.69999999999999</v>
      </c>
      <c r="AW14">
        <v>1.5</v>
      </c>
      <c r="AX14">
        <v>0</v>
      </c>
      <c r="AY14">
        <v>0</v>
      </c>
    </row>
    <row r="15" spans="1:51" x14ac:dyDescent="0.25">
      <c r="A15" s="1">
        <v>2002</v>
      </c>
      <c r="B15">
        <v>2.8</v>
      </c>
      <c r="C15">
        <v>74.599999999999994</v>
      </c>
      <c r="D15">
        <v>13.4</v>
      </c>
      <c r="E15">
        <v>0.9</v>
      </c>
      <c r="F15">
        <v>1.4</v>
      </c>
      <c r="G15">
        <v>33.6</v>
      </c>
      <c r="H15">
        <v>5.9</v>
      </c>
      <c r="I15">
        <v>0.1</v>
      </c>
      <c r="J15">
        <v>0.6</v>
      </c>
      <c r="K15">
        <v>0.3</v>
      </c>
      <c r="L15">
        <v>2.9</v>
      </c>
      <c r="M15">
        <v>130.5</v>
      </c>
      <c r="N15">
        <v>64.400000000000006</v>
      </c>
      <c r="O15">
        <v>61.5</v>
      </c>
      <c r="P15">
        <v>17</v>
      </c>
      <c r="Q15">
        <v>0.2</v>
      </c>
      <c r="R15">
        <v>8.9</v>
      </c>
      <c r="S15">
        <v>126.6</v>
      </c>
      <c r="T15">
        <v>44.1</v>
      </c>
      <c r="U15">
        <v>6.7</v>
      </c>
      <c r="V15">
        <v>48.9</v>
      </c>
      <c r="W15">
        <v>1.5</v>
      </c>
      <c r="X15">
        <v>14</v>
      </c>
      <c r="Y15">
        <v>119.2</v>
      </c>
      <c r="Z15">
        <v>1.2</v>
      </c>
      <c r="AA15">
        <v>27.4</v>
      </c>
      <c r="AB15">
        <v>1.2</v>
      </c>
      <c r="AC15">
        <v>1.2</v>
      </c>
      <c r="AD15">
        <v>4.3</v>
      </c>
      <c r="AE15">
        <v>1.5</v>
      </c>
      <c r="AF15">
        <v>0</v>
      </c>
      <c r="AG15">
        <v>0.3</v>
      </c>
      <c r="AH15">
        <v>239.6</v>
      </c>
      <c r="AI15">
        <v>0.8</v>
      </c>
      <c r="AJ15">
        <v>25.5</v>
      </c>
      <c r="AK15">
        <v>11.4</v>
      </c>
      <c r="AL15">
        <v>3.8</v>
      </c>
      <c r="AM15">
        <v>62</v>
      </c>
      <c r="AN15">
        <v>71</v>
      </c>
      <c r="AO15">
        <v>0</v>
      </c>
      <c r="AP15">
        <v>87.1</v>
      </c>
      <c r="AQ15">
        <v>1.9</v>
      </c>
      <c r="AR15">
        <v>1</v>
      </c>
      <c r="AS15">
        <v>30.4</v>
      </c>
      <c r="AT15">
        <v>0.1</v>
      </c>
      <c r="AU15">
        <v>39.200000000000003</v>
      </c>
      <c r="AV15">
        <v>147.69999999999999</v>
      </c>
      <c r="AW15">
        <v>0.1</v>
      </c>
      <c r="AX15">
        <v>0</v>
      </c>
      <c r="AY15">
        <v>0.2</v>
      </c>
    </row>
    <row r="16" spans="1:51" x14ac:dyDescent="0.25">
      <c r="A16" s="1">
        <v>2003</v>
      </c>
      <c r="B16">
        <v>4.3</v>
      </c>
      <c r="C16">
        <v>79.3</v>
      </c>
      <c r="D16">
        <v>13.7</v>
      </c>
      <c r="E16">
        <v>1.1000000000000001</v>
      </c>
      <c r="F16">
        <v>0.6</v>
      </c>
      <c r="G16">
        <v>7.3</v>
      </c>
      <c r="H16">
        <v>2.2999999999999998</v>
      </c>
      <c r="I16">
        <v>0.2</v>
      </c>
      <c r="J16">
        <v>0.7</v>
      </c>
      <c r="K16">
        <v>0.4</v>
      </c>
      <c r="L16">
        <v>4</v>
      </c>
      <c r="M16">
        <v>99.5</v>
      </c>
      <c r="N16">
        <v>61.6</v>
      </c>
      <c r="O16">
        <v>47.3</v>
      </c>
      <c r="P16">
        <v>20</v>
      </c>
      <c r="Q16">
        <v>0.6</v>
      </c>
      <c r="R16">
        <v>9.9</v>
      </c>
      <c r="S16">
        <v>151</v>
      </c>
      <c r="T16">
        <v>43.8</v>
      </c>
      <c r="U16">
        <v>6.3</v>
      </c>
      <c r="V16">
        <v>35</v>
      </c>
      <c r="W16">
        <v>2.6</v>
      </c>
      <c r="X16">
        <v>25.6</v>
      </c>
      <c r="Y16">
        <v>119.2</v>
      </c>
      <c r="Z16">
        <v>0.9</v>
      </c>
      <c r="AA16">
        <v>45.5</v>
      </c>
      <c r="AB16">
        <v>1.8</v>
      </c>
      <c r="AC16">
        <v>0.8</v>
      </c>
      <c r="AD16">
        <v>3.4</v>
      </c>
      <c r="AE16">
        <v>1.4</v>
      </c>
      <c r="AF16">
        <v>0</v>
      </c>
      <c r="AG16">
        <v>1.4</v>
      </c>
      <c r="AH16">
        <v>140.19999999999999</v>
      </c>
      <c r="AI16">
        <v>1.3</v>
      </c>
      <c r="AJ16">
        <v>31.1</v>
      </c>
      <c r="AK16">
        <v>12.1</v>
      </c>
      <c r="AL16">
        <v>3.1</v>
      </c>
      <c r="AM16">
        <v>94.1</v>
      </c>
      <c r="AN16">
        <v>61.1</v>
      </c>
      <c r="AO16">
        <v>0</v>
      </c>
      <c r="AP16">
        <v>83.8</v>
      </c>
      <c r="AQ16">
        <v>4.0999999999999996</v>
      </c>
      <c r="AR16">
        <v>0.6</v>
      </c>
      <c r="AS16">
        <v>32.9</v>
      </c>
      <c r="AT16">
        <v>0.2</v>
      </c>
      <c r="AU16">
        <v>23.5</v>
      </c>
      <c r="AV16">
        <v>105.8</v>
      </c>
      <c r="AW16">
        <v>0.3</v>
      </c>
      <c r="AX16">
        <v>0</v>
      </c>
      <c r="AY16">
        <v>0.3</v>
      </c>
    </row>
    <row r="17" spans="1:51" x14ac:dyDescent="0.25">
      <c r="A17" s="1">
        <v>2004</v>
      </c>
      <c r="B17">
        <v>8.1999999999999993</v>
      </c>
      <c r="C17">
        <v>84.1</v>
      </c>
      <c r="D17">
        <v>22.1</v>
      </c>
      <c r="E17">
        <v>0.5</v>
      </c>
      <c r="F17">
        <v>1.6</v>
      </c>
      <c r="G17">
        <v>8.1</v>
      </c>
      <c r="H17">
        <v>1.1000000000000001</v>
      </c>
      <c r="I17">
        <v>0.3</v>
      </c>
      <c r="J17">
        <v>1.2</v>
      </c>
      <c r="K17">
        <v>1.2</v>
      </c>
      <c r="L17">
        <v>7.1</v>
      </c>
      <c r="M17">
        <v>116.4</v>
      </c>
      <c r="N17">
        <v>68.900000000000006</v>
      </c>
      <c r="O17">
        <v>51.6</v>
      </c>
      <c r="P17">
        <v>19.100000000000001</v>
      </c>
      <c r="Q17">
        <v>0.7</v>
      </c>
      <c r="R17">
        <v>12.8</v>
      </c>
      <c r="S17">
        <v>166.5</v>
      </c>
      <c r="T17">
        <v>46.3</v>
      </c>
      <c r="U17">
        <v>10.7</v>
      </c>
      <c r="V17">
        <v>36.5</v>
      </c>
      <c r="W17">
        <v>4.7</v>
      </c>
      <c r="X17">
        <v>46.7</v>
      </c>
      <c r="Y17">
        <v>168.7</v>
      </c>
      <c r="Z17">
        <v>1.1000000000000001</v>
      </c>
      <c r="AA17">
        <v>48</v>
      </c>
      <c r="AB17">
        <v>1.5</v>
      </c>
      <c r="AC17">
        <v>1.7</v>
      </c>
      <c r="AD17">
        <v>5.6</v>
      </c>
      <c r="AE17">
        <v>2.9</v>
      </c>
      <c r="AF17">
        <v>0.3</v>
      </c>
      <c r="AG17">
        <v>2.1</v>
      </c>
      <c r="AH17">
        <v>164.1</v>
      </c>
      <c r="AI17">
        <v>1.9</v>
      </c>
      <c r="AJ17">
        <v>52.1</v>
      </c>
      <c r="AK17">
        <v>15.1</v>
      </c>
      <c r="AL17">
        <v>4</v>
      </c>
      <c r="AM17">
        <v>74.400000000000006</v>
      </c>
      <c r="AN17">
        <v>74.3</v>
      </c>
      <c r="AO17">
        <v>0</v>
      </c>
      <c r="AP17">
        <v>113.9</v>
      </c>
      <c r="AQ17">
        <v>2.8</v>
      </c>
      <c r="AR17">
        <v>0.7</v>
      </c>
      <c r="AS17">
        <v>37.6</v>
      </c>
      <c r="AT17">
        <v>0.4</v>
      </c>
      <c r="AU17">
        <v>2.2999999999999998</v>
      </c>
      <c r="AV17">
        <v>114.4</v>
      </c>
      <c r="AW17">
        <v>0.1</v>
      </c>
      <c r="AX17">
        <v>0</v>
      </c>
      <c r="AY17">
        <v>0.2</v>
      </c>
    </row>
    <row r="18" spans="1:51" x14ac:dyDescent="0.25">
      <c r="A18" s="1">
        <v>2005</v>
      </c>
      <c r="B18">
        <v>15.1</v>
      </c>
      <c r="C18">
        <v>89</v>
      </c>
      <c r="D18">
        <v>33.299999999999997</v>
      </c>
      <c r="E18">
        <v>0.4</v>
      </c>
      <c r="F18">
        <v>1.7</v>
      </c>
      <c r="G18">
        <v>3</v>
      </c>
      <c r="H18">
        <v>2.4</v>
      </c>
      <c r="I18">
        <v>0.2</v>
      </c>
      <c r="J18">
        <v>1.8</v>
      </c>
      <c r="K18">
        <v>4.3</v>
      </c>
      <c r="L18">
        <v>28.3</v>
      </c>
      <c r="M18">
        <v>139.69999999999999</v>
      </c>
      <c r="N18">
        <v>71.400000000000006</v>
      </c>
      <c r="O18">
        <v>63.7</v>
      </c>
      <c r="P18">
        <v>27.2</v>
      </c>
      <c r="Q18">
        <v>0.6</v>
      </c>
      <c r="R18">
        <v>21.7</v>
      </c>
      <c r="S18">
        <v>162</v>
      </c>
      <c r="T18">
        <v>62.4</v>
      </c>
      <c r="U18">
        <v>14.7</v>
      </c>
      <c r="V18">
        <v>44.7</v>
      </c>
      <c r="W18">
        <v>3.9</v>
      </c>
      <c r="X18">
        <v>189.1</v>
      </c>
      <c r="Y18">
        <v>181.5</v>
      </c>
      <c r="Z18">
        <v>0.6</v>
      </c>
      <c r="AA18">
        <v>34.799999999999997</v>
      </c>
      <c r="AB18">
        <v>2.4</v>
      </c>
      <c r="AC18">
        <v>2.5</v>
      </c>
      <c r="AD18">
        <v>6.2</v>
      </c>
      <c r="AE18">
        <v>7</v>
      </c>
      <c r="AF18">
        <v>0.1</v>
      </c>
      <c r="AG18">
        <v>2.7</v>
      </c>
      <c r="AH18">
        <v>171.2</v>
      </c>
      <c r="AI18">
        <v>1.7</v>
      </c>
      <c r="AJ18">
        <v>64.099999999999994</v>
      </c>
      <c r="AK18">
        <v>15.4</v>
      </c>
      <c r="AL18">
        <v>6.7</v>
      </c>
      <c r="AM18">
        <v>97</v>
      </c>
      <c r="AN18">
        <v>81.2</v>
      </c>
      <c r="AO18">
        <v>0</v>
      </c>
      <c r="AP18">
        <v>125.2</v>
      </c>
      <c r="AQ18">
        <v>4.7</v>
      </c>
      <c r="AR18">
        <v>1.4</v>
      </c>
      <c r="AS18">
        <v>41.7</v>
      </c>
      <c r="AT18">
        <v>0.2</v>
      </c>
      <c r="AU18">
        <v>5.8</v>
      </c>
      <c r="AV18">
        <v>137.69999999999999</v>
      </c>
      <c r="AW18">
        <v>0.2</v>
      </c>
      <c r="AX18">
        <v>0</v>
      </c>
      <c r="AY18">
        <v>0.3</v>
      </c>
    </row>
    <row r="19" spans="1:51" x14ac:dyDescent="0.25">
      <c r="A19" s="1">
        <v>2006</v>
      </c>
      <c r="B19">
        <v>24.5</v>
      </c>
      <c r="C19">
        <v>110.9</v>
      </c>
      <c r="D19">
        <v>41.5</v>
      </c>
      <c r="E19">
        <v>0.6</v>
      </c>
      <c r="F19">
        <v>1.5</v>
      </c>
      <c r="G19">
        <v>32.5</v>
      </c>
      <c r="H19">
        <v>23.3</v>
      </c>
      <c r="I19">
        <v>0.6</v>
      </c>
      <c r="J19">
        <v>3.7</v>
      </c>
      <c r="K19">
        <v>7</v>
      </c>
      <c r="L19">
        <v>44.2</v>
      </c>
      <c r="M19">
        <v>171.6</v>
      </c>
      <c r="N19">
        <v>111</v>
      </c>
      <c r="O19">
        <v>85.7</v>
      </c>
      <c r="P19">
        <v>41.1</v>
      </c>
      <c r="Q19">
        <v>0.3</v>
      </c>
      <c r="R19">
        <v>27.7</v>
      </c>
      <c r="S19">
        <v>208.7</v>
      </c>
      <c r="T19">
        <v>72.900000000000006</v>
      </c>
      <c r="U19">
        <v>13.4</v>
      </c>
      <c r="V19">
        <v>61</v>
      </c>
      <c r="W19">
        <v>2.5</v>
      </c>
      <c r="X19">
        <v>133.19999999999999</v>
      </c>
      <c r="Y19">
        <v>172.9</v>
      </c>
      <c r="Z19">
        <v>0.5</v>
      </c>
      <c r="AA19">
        <v>41.1</v>
      </c>
      <c r="AB19">
        <v>2.1</v>
      </c>
      <c r="AC19">
        <v>4</v>
      </c>
      <c r="AD19">
        <v>8.4</v>
      </c>
      <c r="AE19">
        <v>20.6</v>
      </c>
      <c r="AF19">
        <v>0.2</v>
      </c>
      <c r="AG19">
        <v>5.8</v>
      </c>
      <c r="AH19">
        <v>249.9</v>
      </c>
      <c r="AI19">
        <v>2.4</v>
      </c>
      <c r="AJ19">
        <v>103.2</v>
      </c>
      <c r="AK19">
        <v>18</v>
      </c>
      <c r="AL19">
        <v>9.1999999999999993</v>
      </c>
      <c r="AM19">
        <v>132.5</v>
      </c>
      <c r="AN19">
        <v>119.7</v>
      </c>
      <c r="AO19">
        <v>0</v>
      </c>
      <c r="AP19">
        <v>169.7</v>
      </c>
      <c r="AQ19">
        <v>3.5</v>
      </c>
      <c r="AR19">
        <v>1.5</v>
      </c>
      <c r="AS19">
        <v>42.9</v>
      </c>
      <c r="AT19">
        <v>0.4</v>
      </c>
      <c r="AU19">
        <v>16.5</v>
      </c>
      <c r="AV19">
        <v>156.19999999999999</v>
      </c>
      <c r="AW19">
        <v>0.2</v>
      </c>
      <c r="AX19">
        <v>0.1</v>
      </c>
      <c r="AY19">
        <v>0.5</v>
      </c>
    </row>
    <row r="20" spans="1:51" x14ac:dyDescent="0.25">
      <c r="A20" s="1">
        <v>2007</v>
      </c>
      <c r="B20">
        <v>32.4</v>
      </c>
      <c r="C20">
        <v>155.6</v>
      </c>
      <c r="D20">
        <v>55.6</v>
      </c>
      <c r="E20">
        <v>0.9</v>
      </c>
      <c r="F20">
        <v>7</v>
      </c>
      <c r="G20">
        <v>8.6</v>
      </c>
      <c r="H20">
        <v>24.4</v>
      </c>
      <c r="I20">
        <v>0.8</v>
      </c>
      <c r="J20">
        <v>6.9</v>
      </c>
      <c r="K20">
        <v>5</v>
      </c>
      <c r="L20">
        <v>40.700000000000003</v>
      </c>
      <c r="M20">
        <v>220.8</v>
      </c>
      <c r="N20">
        <v>132.4</v>
      </c>
      <c r="O20">
        <v>101.2</v>
      </c>
      <c r="P20">
        <v>49.6</v>
      </c>
      <c r="Q20">
        <v>0.4</v>
      </c>
      <c r="R20">
        <v>34.9</v>
      </c>
      <c r="S20">
        <v>433.3</v>
      </c>
      <c r="T20">
        <v>108.8</v>
      </c>
      <c r="U20">
        <v>26.1</v>
      </c>
      <c r="V20">
        <v>67.900000000000006</v>
      </c>
      <c r="W20">
        <v>2.8</v>
      </c>
      <c r="X20">
        <v>101.9</v>
      </c>
      <c r="Y20">
        <v>365.4</v>
      </c>
      <c r="Z20">
        <v>0.4</v>
      </c>
      <c r="AA20">
        <v>77.5</v>
      </c>
      <c r="AB20">
        <v>4.7</v>
      </c>
      <c r="AC20">
        <v>1.2</v>
      </c>
      <c r="AD20">
        <v>11.2</v>
      </c>
      <c r="AE20">
        <v>34.9</v>
      </c>
      <c r="AF20">
        <v>0.3</v>
      </c>
      <c r="AG20">
        <v>4.8</v>
      </c>
      <c r="AH20">
        <v>305.2</v>
      </c>
      <c r="AI20">
        <v>10.1</v>
      </c>
      <c r="AJ20">
        <v>119.9</v>
      </c>
      <c r="AK20">
        <v>16.2</v>
      </c>
      <c r="AL20">
        <v>19.600000000000001</v>
      </c>
      <c r="AM20">
        <v>228.1</v>
      </c>
      <c r="AN20">
        <v>148.80000000000001</v>
      </c>
      <c r="AO20">
        <v>0</v>
      </c>
      <c r="AP20">
        <v>209.5</v>
      </c>
      <c r="AQ20">
        <v>2.9</v>
      </c>
      <c r="AR20">
        <v>1.7</v>
      </c>
      <c r="AS20">
        <v>46.7</v>
      </c>
      <c r="AT20">
        <v>0</v>
      </c>
      <c r="AU20">
        <v>15.4</v>
      </c>
      <c r="AV20">
        <v>205.5</v>
      </c>
      <c r="AW20">
        <v>0.6</v>
      </c>
      <c r="AX20">
        <v>0.1</v>
      </c>
      <c r="AY20">
        <v>1</v>
      </c>
    </row>
    <row r="21" spans="1:51" x14ac:dyDescent="0.25">
      <c r="A21" s="1">
        <v>2008</v>
      </c>
      <c r="B21">
        <v>25.2</v>
      </c>
      <c r="C21">
        <v>96.7</v>
      </c>
      <c r="D21">
        <v>41.7</v>
      </c>
      <c r="E21">
        <v>1.1000000000000001</v>
      </c>
      <c r="F21">
        <v>11.6</v>
      </c>
      <c r="G21">
        <v>5.0999999999999996</v>
      </c>
      <c r="H21">
        <v>9</v>
      </c>
      <c r="I21">
        <v>1.3</v>
      </c>
      <c r="J21">
        <v>4.9000000000000004</v>
      </c>
      <c r="K21">
        <v>5.0999999999999996</v>
      </c>
      <c r="L21">
        <v>42.8</v>
      </c>
      <c r="M21">
        <v>143.5</v>
      </c>
      <c r="N21">
        <v>115.3</v>
      </c>
      <c r="O21">
        <v>85.7</v>
      </c>
      <c r="P21">
        <v>14.1</v>
      </c>
      <c r="Q21">
        <v>0.5</v>
      </c>
      <c r="R21">
        <v>20</v>
      </c>
      <c r="S21">
        <v>741.6</v>
      </c>
      <c r="T21">
        <v>29</v>
      </c>
      <c r="U21">
        <v>21.7</v>
      </c>
      <c r="V21">
        <v>54.1</v>
      </c>
      <c r="W21">
        <v>2.8</v>
      </c>
      <c r="X21">
        <v>127.5</v>
      </c>
      <c r="Y21">
        <v>244.9</v>
      </c>
      <c r="Z21">
        <v>3</v>
      </c>
      <c r="AA21">
        <v>36.9</v>
      </c>
      <c r="AB21">
        <v>4.2</v>
      </c>
      <c r="AC21">
        <v>0.9</v>
      </c>
      <c r="AD21">
        <v>9.9</v>
      </c>
      <c r="AE21">
        <v>24.7</v>
      </c>
      <c r="AF21">
        <v>0.2</v>
      </c>
      <c r="AG21">
        <v>4.7</v>
      </c>
      <c r="AH21">
        <v>450.2</v>
      </c>
      <c r="AI21">
        <v>9.6</v>
      </c>
      <c r="AJ21">
        <v>81.099999999999994</v>
      </c>
      <c r="AK21">
        <v>24.2</v>
      </c>
      <c r="AL21">
        <v>9.9</v>
      </c>
      <c r="AM21">
        <v>162.4</v>
      </c>
      <c r="AN21">
        <v>146.6</v>
      </c>
      <c r="AO21">
        <v>0</v>
      </c>
      <c r="AP21">
        <v>132</v>
      </c>
      <c r="AQ21">
        <v>2.5</v>
      </c>
      <c r="AR21">
        <v>3.3</v>
      </c>
      <c r="AS21">
        <v>32.799999999999997</v>
      </c>
      <c r="AT21">
        <v>0.3</v>
      </c>
      <c r="AU21">
        <v>10.4</v>
      </c>
      <c r="AV21">
        <v>153.1</v>
      </c>
      <c r="AW21">
        <v>0.8</v>
      </c>
      <c r="AX21">
        <v>0.5</v>
      </c>
      <c r="AY21">
        <v>1.4</v>
      </c>
    </row>
    <row r="22" spans="1:51" x14ac:dyDescent="0.25">
      <c r="A22" s="1">
        <v>2009</v>
      </c>
      <c r="B22">
        <v>6.7</v>
      </c>
      <c r="C22">
        <v>82.6</v>
      </c>
      <c r="D22">
        <v>27</v>
      </c>
      <c r="E22">
        <v>0.9</v>
      </c>
      <c r="F22">
        <v>16.3</v>
      </c>
      <c r="G22">
        <v>0.4</v>
      </c>
      <c r="H22">
        <v>4</v>
      </c>
      <c r="I22">
        <v>0.6</v>
      </c>
      <c r="J22">
        <v>2.2999999999999998</v>
      </c>
      <c r="K22">
        <v>5.5</v>
      </c>
      <c r="L22">
        <v>27.9</v>
      </c>
      <c r="M22">
        <v>38.1</v>
      </c>
      <c r="N22">
        <v>52.1</v>
      </c>
      <c r="O22">
        <v>39.1</v>
      </c>
      <c r="P22">
        <v>16.100000000000001</v>
      </c>
      <c r="Q22">
        <v>0.2</v>
      </c>
      <c r="R22">
        <v>20.5</v>
      </c>
      <c r="S22">
        <v>695.9</v>
      </c>
      <c r="T22">
        <v>21.8</v>
      </c>
      <c r="U22">
        <v>21.4</v>
      </c>
      <c r="V22">
        <v>45.3</v>
      </c>
      <c r="W22">
        <v>1.1000000000000001</v>
      </c>
      <c r="X22">
        <v>57.3</v>
      </c>
      <c r="Y22">
        <v>155.80000000000001</v>
      </c>
      <c r="Z22">
        <v>0.5</v>
      </c>
      <c r="AA22">
        <v>36.1</v>
      </c>
      <c r="AB22">
        <v>3.7</v>
      </c>
      <c r="AC22">
        <v>0.2</v>
      </c>
      <c r="AD22">
        <v>8.8000000000000007</v>
      </c>
      <c r="AE22">
        <v>32.4</v>
      </c>
      <c r="AF22">
        <v>0.3</v>
      </c>
      <c r="AG22">
        <v>1.6</v>
      </c>
      <c r="AH22">
        <v>336.3</v>
      </c>
      <c r="AI22">
        <v>2.7</v>
      </c>
      <c r="AJ22">
        <v>66.099999999999994</v>
      </c>
      <c r="AK22">
        <v>15.3</v>
      </c>
      <c r="AL22">
        <v>10.199999999999999</v>
      </c>
      <c r="AM22">
        <v>143.4</v>
      </c>
      <c r="AN22">
        <v>121</v>
      </c>
      <c r="AO22">
        <v>0</v>
      </c>
      <c r="AP22">
        <v>96.2</v>
      </c>
      <c r="AQ22">
        <v>2.1</v>
      </c>
      <c r="AR22">
        <v>2.9</v>
      </c>
      <c r="AS22">
        <v>39.6</v>
      </c>
      <c r="AT22">
        <v>0.1</v>
      </c>
      <c r="AU22">
        <v>6.7</v>
      </c>
      <c r="AV22">
        <v>109.8</v>
      </c>
      <c r="AW22">
        <v>0.4</v>
      </c>
      <c r="AX22">
        <v>0.1</v>
      </c>
      <c r="AY22">
        <v>0.4</v>
      </c>
    </row>
    <row r="23" spans="1:51" x14ac:dyDescent="0.25">
      <c r="A23" s="1">
        <v>2010</v>
      </c>
      <c r="B23">
        <v>12.8</v>
      </c>
      <c r="C23">
        <v>107.3</v>
      </c>
      <c r="D23">
        <v>23.8</v>
      </c>
      <c r="E23">
        <v>0.9</v>
      </c>
      <c r="F23">
        <v>14.6</v>
      </c>
      <c r="G23">
        <v>0.4</v>
      </c>
      <c r="H23">
        <v>2.7</v>
      </c>
      <c r="I23">
        <v>0.6</v>
      </c>
      <c r="J23">
        <v>1.7</v>
      </c>
      <c r="K23">
        <v>8</v>
      </c>
      <c r="L23">
        <v>17</v>
      </c>
      <c r="M23">
        <v>43.3</v>
      </c>
      <c r="N23">
        <v>57.6</v>
      </c>
      <c r="O23">
        <v>42.8</v>
      </c>
      <c r="P23">
        <v>14.7</v>
      </c>
      <c r="Q23">
        <v>0.3</v>
      </c>
      <c r="R23">
        <v>20.6</v>
      </c>
      <c r="S23">
        <v>698.2</v>
      </c>
      <c r="T23">
        <v>26.4</v>
      </c>
      <c r="U23">
        <v>18.3</v>
      </c>
      <c r="V23">
        <v>61.3</v>
      </c>
      <c r="W23">
        <v>1.6</v>
      </c>
      <c r="X23">
        <v>35.700000000000003</v>
      </c>
      <c r="Y23">
        <v>133.30000000000001</v>
      </c>
      <c r="Z23">
        <v>0.3</v>
      </c>
      <c r="AA23">
        <v>36.5</v>
      </c>
      <c r="AB23">
        <v>3.7</v>
      </c>
      <c r="AC23">
        <v>0.3</v>
      </c>
      <c r="AD23">
        <v>10.5</v>
      </c>
      <c r="AE23">
        <v>11.8</v>
      </c>
      <c r="AF23">
        <v>0.2</v>
      </c>
      <c r="AG23">
        <v>3.4</v>
      </c>
      <c r="AH23">
        <v>211.2</v>
      </c>
      <c r="AI23">
        <v>2.2999999999999998</v>
      </c>
      <c r="AJ23">
        <v>52</v>
      </c>
      <c r="AK23">
        <v>12.7</v>
      </c>
      <c r="AL23">
        <v>13.4</v>
      </c>
      <c r="AM23">
        <v>132.4</v>
      </c>
      <c r="AN23">
        <v>93.5</v>
      </c>
      <c r="AO23">
        <v>0</v>
      </c>
      <c r="AP23">
        <v>95</v>
      </c>
      <c r="AQ23">
        <v>6.7</v>
      </c>
      <c r="AR23">
        <v>3.8</v>
      </c>
      <c r="AS23">
        <v>57.7</v>
      </c>
      <c r="AT23">
        <v>0</v>
      </c>
      <c r="AU23">
        <v>15.4</v>
      </c>
      <c r="AV23">
        <v>98.6</v>
      </c>
      <c r="AW23">
        <v>0.8</v>
      </c>
      <c r="AX23">
        <v>0.1</v>
      </c>
      <c r="AY23">
        <v>0.4</v>
      </c>
    </row>
    <row r="24" spans="1:51" x14ac:dyDescent="0.25">
      <c r="A24" s="1">
        <v>2011</v>
      </c>
      <c r="B24">
        <v>9.3000000000000007</v>
      </c>
      <c r="C24">
        <v>90.4</v>
      </c>
      <c r="D24">
        <v>20.9</v>
      </c>
      <c r="E24">
        <v>0.8</v>
      </c>
      <c r="F24">
        <v>16.2</v>
      </c>
      <c r="G24">
        <v>0.5</v>
      </c>
      <c r="H24">
        <v>2</v>
      </c>
      <c r="I24">
        <v>0.5</v>
      </c>
      <c r="J24">
        <v>1.5</v>
      </c>
      <c r="K24">
        <v>8.1999999999999993</v>
      </c>
      <c r="L24">
        <v>9.6</v>
      </c>
      <c r="M24">
        <v>66.3</v>
      </c>
      <c r="N24">
        <v>53.2</v>
      </c>
      <c r="O24">
        <v>48.8</v>
      </c>
      <c r="P24">
        <v>8.5</v>
      </c>
      <c r="Q24">
        <v>0.3</v>
      </c>
      <c r="R24">
        <v>13.9</v>
      </c>
      <c r="S24">
        <v>624.1</v>
      </c>
      <c r="T24">
        <v>40.4</v>
      </c>
      <c r="U24">
        <v>16.5</v>
      </c>
      <c r="V24">
        <v>43.4</v>
      </c>
      <c r="W24">
        <v>1.5</v>
      </c>
      <c r="X24">
        <v>13.9</v>
      </c>
      <c r="Y24">
        <v>121.5</v>
      </c>
      <c r="Z24">
        <v>0.2</v>
      </c>
      <c r="AA24">
        <v>44.8</v>
      </c>
      <c r="AB24">
        <v>4.5999999999999996</v>
      </c>
      <c r="AC24">
        <v>0.5</v>
      </c>
      <c r="AD24">
        <v>9.6999999999999993</v>
      </c>
      <c r="AE24">
        <v>6.3</v>
      </c>
      <c r="AF24">
        <v>0.1</v>
      </c>
      <c r="AG24">
        <v>2.6</v>
      </c>
      <c r="AH24">
        <v>205.1</v>
      </c>
      <c r="AI24">
        <v>1.7</v>
      </c>
      <c r="AJ24">
        <v>42.9</v>
      </c>
      <c r="AK24">
        <v>13.4</v>
      </c>
      <c r="AL24">
        <v>14.6</v>
      </c>
      <c r="AM24">
        <v>105.9</v>
      </c>
      <c r="AN24">
        <v>91.2</v>
      </c>
      <c r="AO24">
        <v>0</v>
      </c>
      <c r="AP24">
        <v>93.7</v>
      </c>
      <c r="AQ24">
        <v>8.4</v>
      </c>
      <c r="AR24">
        <v>2.4</v>
      </c>
      <c r="AS24">
        <v>53.4</v>
      </c>
      <c r="AT24">
        <v>0.3</v>
      </c>
      <c r="AU24">
        <v>18.899999999999999</v>
      </c>
      <c r="AV24">
        <v>96.1</v>
      </c>
      <c r="AW24">
        <v>0.5</v>
      </c>
      <c r="AX24">
        <v>0.1</v>
      </c>
      <c r="AY24">
        <v>0.9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26"/>
  <sheetViews>
    <sheetView zoomScaleNormal="100" workbookViewId="0">
      <selection activeCell="I4" sqref="I4"/>
    </sheetView>
  </sheetViews>
  <sheetFormatPr defaultRowHeight="15" x14ac:dyDescent="0.25"/>
  <cols>
    <col min="2" max="2" width="12.7109375" customWidth="1"/>
    <col min="3" max="3" width="10.5703125" customWidth="1"/>
    <col min="4" max="4" width="9.5703125" customWidth="1"/>
    <col min="5" max="8" width="11.7109375" customWidth="1"/>
    <col min="9" max="9" width="8.42578125" customWidth="1"/>
    <col min="10" max="10" width="11.7109375" customWidth="1"/>
    <col min="11" max="11" width="11.140625" customWidth="1"/>
    <col min="12" max="12" width="11.28515625" customWidth="1"/>
    <col min="13" max="14" width="12.140625" customWidth="1"/>
    <col min="25" max="26" width="9.42578125" customWidth="1"/>
    <col min="33" max="34" width="10.7109375" customWidth="1"/>
  </cols>
  <sheetData>
    <row r="1" spans="2:45" x14ac:dyDescent="0.25">
      <c r="B1" s="1" t="s">
        <v>93</v>
      </c>
      <c r="C1" s="80"/>
      <c r="D1" s="81" t="s">
        <v>26</v>
      </c>
      <c r="E1" s="82"/>
      <c r="F1" s="15"/>
      <c r="G1" s="15"/>
      <c r="H1" s="15"/>
      <c r="I1" s="15"/>
      <c r="J1" s="15"/>
      <c r="K1" s="83"/>
      <c r="L1" s="83" t="s">
        <v>97</v>
      </c>
      <c r="M1" s="83"/>
      <c r="N1" s="83"/>
      <c r="O1" s="84"/>
      <c r="P1" s="83" t="str">
        <f>AS!I2</f>
        <v>Cote d'Ivoire</v>
      </c>
      <c r="Q1" s="85"/>
      <c r="R1" s="83"/>
      <c r="S1" s="84"/>
      <c r="T1" s="83" t="str">
        <f>AS!L2</f>
        <v>Eyptian</v>
      </c>
      <c r="U1" s="85"/>
      <c r="V1" s="83"/>
      <c r="W1" s="84"/>
      <c r="X1" s="83" t="s">
        <v>98</v>
      </c>
      <c r="Y1" s="85"/>
      <c r="Z1" s="15"/>
      <c r="AA1" s="1"/>
      <c r="AB1" s="1" t="str">
        <f>AS!X2</f>
        <v>Amman ( Jordan)</v>
      </c>
      <c r="AC1" s="1"/>
      <c r="AD1" s="1"/>
      <c r="AE1" s="84"/>
      <c r="AF1" s="83" t="str">
        <f>AS!AE2</f>
        <v>Casablanca (Morocco)</v>
      </c>
      <c r="AG1" s="85"/>
      <c r="AH1" s="83"/>
      <c r="AI1" s="84"/>
      <c r="AJ1" s="83" t="str">
        <f>AS!AI2</f>
        <v>Nigeria</v>
      </c>
      <c r="AK1" s="85"/>
      <c r="AL1" s="15"/>
      <c r="AM1" s="1"/>
      <c r="AN1" s="1" t="str">
        <f>AS!AJ2</f>
        <v>Oslo (Norway)</v>
      </c>
      <c r="AO1" s="1"/>
      <c r="AP1" s="1"/>
      <c r="AQ1" s="84"/>
      <c r="AR1" s="83" t="str">
        <f>AS!P2</f>
        <v>Athens (Greece)</v>
      </c>
      <c r="AS1" s="85"/>
    </row>
    <row r="2" spans="2:45" ht="15.75" thickBot="1" x14ac:dyDescent="0.3">
      <c r="C2" s="20"/>
      <c r="E2" s="20"/>
      <c r="F2" s="20"/>
      <c r="G2" s="20"/>
      <c r="H2" s="20"/>
      <c r="I2" s="20"/>
      <c r="J2" s="20"/>
      <c r="K2" s="20"/>
      <c r="L2" s="20" t="s">
        <v>96</v>
      </c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 t="s">
        <v>99</v>
      </c>
      <c r="Y2" s="20"/>
      <c r="Z2" s="20"/>
      <c r="AE2" s="20"/>
      <c r="AF2" s="20"/>
      <c r="AG2" s="20"/>
      <c r="AH2" s="20"/>
      <c r="AI2" s="20"/>
      <c r="AJ2" s="20"/>
      <c r="AK2" s="20"/>
      <c r="AL2" s="20"/>
      <c r="AQ2" s="20"/>
      <c r="AR2" s="20"/>
      <c r="AS2" s="20"/>
    </row>
    <row r="3" spans="2:45" ht="15.75" thickBot="1" x14ac:dyDescent="0.3">
      <c r="B3" s="1" t="s">
        <v>94</v>
      </c>
      <c r="C3" s="37" t="s">
        <v>101</v>
      </c>
      <c r="D3" s="38" t="s">
        <v>102</v>
      </c>
      <c r="E3" s="39" t="s">
        <v>92</v>
      </c>
      <c r="F3" s="86" t="s">
        <v>90</v>
      </c>
      <c r="G3" s="86" t="s">
        <v>91</v>
      </c>
      <c r="H3" s="86" t="s">
        <v>117</v>
      </c>
      <c r="I3" s="86" t="s">
        <v>118</v>
      </c>
      <c r="J3" s="15" t="s">
        <v>91</v>
      </c>
      <c r="K3" s="37" t="s">
        <v>103</v>
      </c>
      <c r="L3" s="38" t="s">
        <v>104</v>
      </c>
      <c r="M3" s="39" t="s">
        <v>100</v>
      </c>
      <c r="N3" s="15"/>
      <c r="O3" s="37" t="s">
        <v>105</v>
      </c>
      <c r="P3" s="38" t="s">
        <v>106</v>
      </c>
      <c r="Q3" s="39" t="s">
        <v>107</v>
      </c>
      <c r="R3" s="15"/>
      <c r="S3" s="59" t="s">
        <v>108</v>
      </c>
      <c r="T3" s="56" t="s">
        <v>109</v>
      </c>
      <c r="U3" s="57" t="s">
        <v>110</v>
      </c>
      <c r="V3" s="15"/>
      <c r="W3" s="63" t="s">
        <v>111</v>
      </c>
      <c r="X3" s="64" t="s">
        <v>112</v>
      </c>
      <c r="Y3" s="65" t="s">
        <v>113</v>
      </c>
      <c r="Z3" s="15"/>
      <c r="AA3" s="63" t="s">
        <v>79</v>
      </c>
      <c r="AB3" s="64" t="s">
        <v>80</v>
      </c>
      <c r="AC3" s="69" t="s">
        <v>92</v>
      </c>
      <c r="AD3" s="15"/>
      <c r="AE3" s="63" t="s">
        <v>114</v>
      </c>
      <c r="AF3" s="64" t="s">
        <v>115</v>
      </c>
      <c r="AG3" s="65" t="s">
        <v>116</v>
      </c>
      <c r="AH3" s="15"/>
      <c r="AI3" s="63" t="s">
        <v>79</v>
      </c>
      <c r="AJ3" s="64" t="s">
        <v>80</v>
      </c>
      <c r="AK3" s="65" t="s">
        <v>92</v>
      </c>
      <c r="AL3" s="15"/>
      <c r="AM3" s="55" t="s">
        <v>79</v>
      </c>
      <c r="AN3" s="56" t="s">
        <v>80</v>
      </c>
      <c r="AO3" s="58" t="s">
        <v>92</v>
      </c>
      <c r="AP3" s="15"/>
      <c r="AQ3" s="55" t="s">
        <v>79</v>
      </c>
      <c r="AR3" s="56" t="s">
        <v>80</v>
      </c>
      <c r="AS3" s="57" t="s">
        <v>92</v>
      </c>
    </row>
    <row r="4" spans="2:45" ht="15.75" thickBot="1" x14ac:dyDescent="0.3">
      <c r="B4">
        <v>1990</v>
      </c>
      <c r="C4" s="41">
        <v>7</v>
      </c>
      <c r="D4" s="24">
        <v>11.3</v>
      </c>
      <c r="E4" s="29">
        <v>97</v>
      </c>
      <c r="F4" s="52">
        <f>AS!B3</f>
        <v>0</v>
      </c>
      <c r="G4" s="87">
        <f>TSA!B3</f>
        <v>0</v>
      </c>
      <c r="H4" s="87">
        <f>Age!B3</f>
        <v>219</v>
      </c>
      <c r="I4" s="52">
        <v>0</v>
      </c>
      <c r="J4">
        <v>-10</v>
      </c>
      <c r="K4" s="28">
        <v>1.1000000000000001</v>
      </c>
      <c r="L4" s="24">
        <v>0</v>
      </c>
      <c r="M4" s="29">
        <v>134</v>
      </c>
      <c r="N4" s="20"/>
      <c r="O4" s="28">
        <v>5.0999999999999996</v>
      </c>
      <c r="P4" s="24">
        <f>'Turnover % GDP'!I3</f>
        <v>0.2</v>
      </c>
      <c r="Q4" s="29">
        <f>'Listed Co.s'!F3</f>
        <v>134</v>
      </c>
      <c r="R4" s="20"/>
      <c r="S4" s="25">
        <f>'Market Cap % GDP'!L3</f>
        <v>4.0999999999999996</v>
      </c>
      <c r="T4" s="26">
        <f>'Turnover % GDP'!L3</f>
        <v>0.3</v>
      </c>
      <c r="U4" s="27">
        <f>'Listed Co.s'!L3</f>
        <v>573</v>
      </c>
      <c r="V4" s="20"/>
      <c r="W4" s="25">
        <f>'Market Cap % GDP'!V3</f>
        <v>6.3</v>
      </c>
      <c r="X4" s="26">
        <f>'Turnover % GDP'!V3</f>
        <v>10.5</v>
      </c>
      <c r="Y4" s="27">
        <f>'Listed Co.s'!V3</f>
        <v>216</v>
      </c>
      <c r="Z4" s="23"/>
      <c r="AA4" s="66">
        <f>'Market Cap % GDP'!X3</f>
        <v>49.7</v>
      </c>
      <c r="AB4" s="67">
        <f>'Turnover % GDP'!X3</f>
        <v>10.1</v>
      </c>
      <c r="AC4" s="22">
        <f>'Listed Co.s'!X3</f>
        <v>105</v>
      </c>
      <c r="AD4" s="20"/>
      <c r="AE4" s="66">
        <f>'Market Cap % GDP'!AE3</f>
        <v>3.7</v>
      </c>
      <c r="AF4" s="67">
        <f>'Turnover % GDP'!AE3</f>
        <v>0.2</v>
      </c>
      <c r="AG4" s="68">
        <f>'Listed Co.s'!AE3</f>
        <v>71</v>
      </c>
      <c r="AH4" s="20"/>
      <c r="AI4" s="66">
        <f>'Market Cap % GDP'!AI3</f>
        <v>4.8</v>
      </c>
      <c r="AJ4" s="67">
        <f>'Turnover % GDP'!AI3</f>
        <v>0</v>
      </c>
      <c r="AK4" s="68">
        <f>'Listed Co.s'!AI3</f>
        <v>131</v>
      </c>
      <c r="AL4" s="20"/>
      <c r="AM4" s="25">
        <f>'Market Cap % GDP'!AJ3</f>
        <v>22.2</v>
      </c>
      <c r="AN4" s="26">
        <f>'Turnover % GDP'!AJ3</f>
        <v>11.9</v>
      </c>
      <c r="AO4" s="27">
        <f>'Listed Co.s'!AJ3</f>
        <v>112</v>
      </c>
      <c r="AP4" s="20"/>
      <c r="AQ4" s="25">
        <f>'Market Cap % GDP'!P3</f>
        <v>16.3</v>
      </c>
      <c r="AR4" s="26">
        <f>'Turnover % GDP'!P3</f>
        <v>4.2</v>
      </c>
      <c r="AS4" s="27">
        <f>'Listed Co.s'!P3</f>
        <v>145</v>
      </c>
    </row>
    <row r="5" spans="2:45" ht="15.75" thickBot="1" x14ac:dyDescent="0.3">
      <c r="B5">
        <v>1991</v>
      </c>
      <c r="C5" s="41">
        <v>4.5</v>
      </c>
      <c r="D5" s="24">
        <v>4.0999999999999996</v>
      </c>
      <c r="E5" s="29">
        <v>105</v>
      </c>
      <c r="F5" s="52">
        <f>AS!B4</f>
        <v>0</v>
      </c>
      <c r="G5" s="87">
        <f>TSA!B4</f>
        <v>0</v>
      </c>
      <c r="H5" s="87">
        <f>Age!B4</f>
        <v>220</v>
      </c>
      <c r="I5" s="52">
        <v>0</v>
      </c>
      <c r="J5">
        <v>-9</v>
      </c>
      <c r="K5" s="28">
        <v>0.9</v>
      </c>
      <c r="L5" s="24">
        <v>0</v>
      </c>
      <c r="M5" s="29">
        <v>138</v>
      </c>
      <c r="N5" s="20"/>
      <c r="O5" s="28">
        <v>5.2</v>
      </c>
      <c r="P5" s="24">
        <f>'Turnover % GDP'!I4</f>
        <v>0.1</v>
      </c>
      <c r="Q5" s="29">
        <f>'Listed Co.s'!F4</f>
        <v>138</v>
      </c>
      <c r="R5" s="20"/>
      <c r="S5" s="25">
        <f>'Market Cap % GDP'!L4</f>
        <v>7.2</v>
      </c>
      <c r="T5" s="26">
        <f>'Turnover % GDP'!L4</f>
        <v>0.4</v>
      </c>
      <c r="U5" s="27">
        <f>'Listed Co.s'!L4</f>
        <v>627</v>
      </c>
      <c r="V5" s="20"/>
      <c r="W5" s="28">
        <f>'Market Cap % GDP'!V4</f>
        <v>10.4</v>
      </c>
      <c r="X5" s="24">
        <f>'Turnover % GDP'!V4</f>
        <v>14.2</v>
      </c>
      <c r="Y5" s="29">
        <f>'Listed Co.s'!V4</f>
        <v>229</v>
      </c>
      <c r="Z5" s="19"/>
      <c r="AA5" s="28">
        <f>'Market Cap % GDP'!X4</f>
        <v>59.9</v>
      </c>
      <c r="AB5" s="24">
        <f>'Turnover % GDP'!X4</f>
        <v>10.3</v>
      </c>
      <c r="AC5" s="18">
        <f>'Listed Co.s'!X4</f>
        <v>101</v>
      </c>
      <c r="AD5" s="20"/>
      <c r="AE5" s="28">
        <f>'Market Cap % GDP'!AE4</f>
        <v>5.5</v>
      </c>
      <c r="AF5" s="24">
        <f>'Turnover % GDP'!AE4</f>
        <v>0.2</v>
      </c>
      <c r="AG5" s="29">
        <f>'Listed Co.s'!AE4</f>
        <v>67</v>
      </c>
      <c r="AH5" s="20"/>
      <c r="AI5" s="28">
        <f>'Market Cap % GDP'!AI4</f>
        <v>6.9</v>
      </c>
      <c r="AJ5" s="24">
        <f>'Turnover % GDP'!AI4</f>
        <v>0</v>
      </c>
      <c r="AK5" s="29">
        <f>'Listed Co.s'!AI4</f>
        <v>142</v>
      </c>
      <c r="AL5" s="20"/>
      <c r="AM5" s="28">
        <f>'Market Cap % GDP'!AJ4</f>
        <v>18.399999999999999</v>
      </c>
      <c r="AN5" s="24">
        <f>'Turnover % GDP'!AJ4</f>
        <v>9.6999999999999993</v>
      </c>
      <c r="AO5" s="29">
        <f>'Listed Co.s'!AJ4</f>
        <v>112</v>
      </c>
      <c r="AP5" s="20"/>
      <c r="AQ5" s="28">
        <f>'Market Cap % GDP'!P4</f>
        <v>13.1</v>
      </c>
      <c r="AR5" s="24">
        <f>'Turnover % GDP'!P4</f>
        <v>2.4</v>
      </c>
      <c r="AS5" s="29">
        <f>'Listed Co.s'!P4</f>
        <v>126</v>
      </c>
    </row>
    <row r="6" spans="2:45" ht="15.75" thickBot="1" x14ac:dyDescent="0.3">
      <c r="B6">
        <v>1992</v>
      </c>
      <c r="C6" s="41">
        <v>11.3</v>
      </c>
      <c r="D6" s="24">
        <v>2.6</v>
      </c>
      <c r="E6" s="29">
        <v>112</v>
      </c>
      <c r="F6" s="52">
        <f>AS!B5</f>
        <v>0</v>
      </c>
      <c r="G6" s="87">
        <f>TSA!B5</f>
        <v>0</v>
      </c>
      <c r="H6" s="87">
        <f>Age!B5</f>
        <v>221</v>
      </c>
      <c r="I6" s="52">
        <v>0</v>
      </c>
      <c r="J6">
        <v>-8</v>
      </c>
      <c r="K6" s="28">
        <v>1</v>
      </c>
      <c r="L6" s="24">
        <v>0</v>
      </c>
      <c r="M6" s="29">
        <v>145</v>
      </c>
      <c r="N6" s="20"/>
      <c r="O6" s="28">
        <v>4.3</v>
      </c>
      <c r="P6" s="24">
        <f>'Turnover % GDP'!I5</f>
        <v>0</v>
      </c>
      <c r="Q6" s="29">
        <f>'Listed Co.s'!F5</f>
        <v>145</v>
      </c>
      <c r="R6" s="20"/>
      <c r="S6" s="25">
        <f>'Market Cap % GDP'!L5</f>
        <v>7.8</v>
      </c>
      <c r="T6" s="26">
        <f>'Turnover % GDP'!L5</f>
        <v>0.5</v>
      </c>
      <c r="U6" s="27">
        <f>'Listed Co.s'!L5</f>
        <v>656</v>
      </c>
      <c r="V6" s="20"/>
      <c r="W6" s="28">
        <f>'Market Cap % GDP'!V5</f>
        <v>45</v>
      </c>
      <c r="X6" s="24">
        <f>'Turnover % GDP'!V5</f>
        <v>22.3</v>
      </c>
      <c r="Y6" s="29">
        <f>'Listed Co.s'!V5</f>
        <v>377</v>
      </c>
      <c r="Z6" s="19"/>
      <c r="AA6" s="28">
        <f>'Market Cap % GDP'!X5</f>
        <v>63.3</v>
      </c>
      <c r="AB6" s="24">
        <f>'Turnover % GDP'!X5</f>
        <v>24.8</v>
      </c>
      <c r="AC6" s="18">
        <f>'Listed Co.s'!X5</f>
        <v>103</v>
      </c>
      <c r="AD6" s="20"/>
      <c r="AE6" s="28">
        <f>'Market Cap % GDP'!AE5</f>
        <v>6.7</v>
      </c>
      <c r="AF6" s="24">
        <f>'Turnover % GDP'!AE5</f>
        <v>0.2</v>
      </c>
      <c r="AG6" s="29">
        <f>'Listed Co.s'!AE5</f>
        <v>62</v>
      </c>
      <c r="AH6" s="20"/>
      <c r="AI6" s="28">
        <f>'Market Cap % GDP'!AI5</f>
        <v>3.7</v>
      </c>
      <c r="AJ6" s="24">
        <f>'Turnover % GDP'!AI5</f>
        <v>0</v>
      </c>
      <c r="AK6" s="29">
        <f>'Listed Co.s'!AI5</f>
        <v>153</v>
      </c>
      <c r="AL6" s="20"/>
      <c r="AM6" s="28">
        <f>'Market Cap % GDP'!AJ5</f>
        <v>13.9</v>
      </c>
      <c r="AN6" s="24">
        <f>'Turnover % GDP'!AJ5</f>
        <v>7.9</v>
      </c>
      <c r="AO6" s="29">
        <f>'Listed Co.s'!AJ5</f>
        <v>115</v>
      </c>
      <c r="AP6" s="20"/>
      <c r="AQ6" s="28">
        <f>'Market Cap % GDP'!P5</f>
        <v>8.6</v>
      </c>
      <c r="AR6" s="24">
        <f>'Turnover % GDP'!P5</f>
        <v>1.4</v>
      </c>
      <c r="AS6" s="29">
        <f>'Listed Co.s'!P5</f>
        <v>129</v>
      </c>
    </row>
    <row r="7" spans="2:45" ht="15.75" thickBot="1" x14ac:dyDescent="0.3">
      <c r="B7">
        <f>B6+1</f>
        <v>1993</v>
      </c>
      <c r="C7" s="41">
        <v>15.1</v>
      </c>
      <c r="D7" s="24">
        <v>3.5</v>
      </c>
      <c r="E7" s="29">
        <v>111</v>
      </c>
      <c r="F7" s="52">
        <f>AS!B6</f>
        <v>0</v>
      </c>
      <c r="G7" s="87">
        <f>TSA!B6</f>
        <v>0</v>
      </c>
      <c r="H7" s="87">
        <f>Age!B6</f>
        <v>222</v>
      </c>
      <c r="I7" s="52">
        <v>0</v>
      </c>
      <c r="J7">
        <v>-7</v>
      </c>
      <c r="K7" s="28">
        <v>1.4</v>
      </c>
      <c r="L7" s="24">
        <v>0</v>
      </c>
      <c r="M7" s="29">
        <v>153</v>
      </c>
      <c r="N7" s="20"/>
      <c r="O7" s="28">
        <v>3.7</v>
      </c>
      <c r="P7" s="24">
        <f>'Turnover % GDP'!I6</f>
        <v>0.1</v>
      </c>
      <c r="Q7" s="29">
        <f>'Listed Co.s'!F6</f>
        <v>153</v>
      </c>
      <c r="R7" s="20"/>
      <c r="S7" s="25">
        <f>'Market Cap % GDP'!L6</f>
        <v>8.1999999999999993</v>
      </c>
      <c r="T7" s="26">
        <f>'Turnover % GDP'!L6</f>
        <v>0.4</v>
      </c>
      <c r="U7" s="27">
        <f>'Listed Co.s'!L6</f>
        <v>674</v>
      </c>
      <c r="V7" s="20"/>
      <c r="W7" s="28">
        <f>'Market Cap % GDP'!V6</f>
        <v>77.099999999999994</v>
      </c>
      <c r="X7" s="24">
        <f>'Turnover % GDP'!V6</f>
        <v>46</v>
      </c>
      <c r="Y7" s="29">
        <f>'Listed Co.s'!V6</f>
        <v>558</v>
      </c>
      <c r="Z7" s="19"/>
      <c r="AA7" s="28">
        <f>'Market Cap % GDP'!X6</f>
        <v>87.2</v>
      </c>
      <c r="AB7" s="24">
        <f>'Turnover % GDP'!X6</f>
        <v>24.6</v>
      </c>
      <c r="AC7" s="18">
        <f>'Listed Co.s'!X6</f>
        <v>101</v>
      </c>
      <c r="AD7" s="20"/>
      <c r="AE7" s="28">
        <f>'Market Cap % GDP'!AE6</f>
        <v>9.9</v>
      </c>
      <c r="AF7" s="24">
        <f>'Turnover % GDP'!AE6</f>
        <v>1.9</v>
      </c>
      <c r="AG7" s="29">
        <f>'Listed Co.s'!AE6</f>
        <v>65</v>
      </c>
      <c r="AH7" s="20"/>
      <c r="AI7" s="28">
        <f>'Market Cap % GDP'!AI6</f>
        <v>4.8</v>
      </c>
      <c r="AJ7" s="24">
        <f>'Turnover % GDP'!AI6</f>
        <v>0</v>
      </c>
      <c r="AK7" s="29">
        <f>'Listed Co.s'!AI6</f>
        <v>174</v>
      </c>
      <c r="AL7" s="20"/>
      <c r="AM7" s="28">
        <f>'Market Cap % GDP'!AJ6</f>
        <v>23.2</v>
      </c>
      <c r="AN7" s="24">
        <f>'Turnover % GDP'!AJ6</f>
        <v>7.4</v>
      </c>
      <c r="AO7" s="29">
        <f>'Listed Co.s'!AJ6</f>
        <v>120</v>
      </c>
      <c r="AP7" s="20"/>
      <c r="AQ7" s="28">
        <f>'Market Cap % GDP'!P6</f>
        <v>11.9</v>
      </c>
      <c r="AR7" s="24">
        <f>'Turnover % GDP'!P6</f>
        <v>2.6</v>
      </c>
      <c r="AS7" s="29">
        <f>'Listed Co.s'!P6</f>
        <v>143</v>
      </c>
    </row>
    <row r="8" spans="2:45" ht="15.75" thickBot="1" x14ac:dyDescent="0.3">
      <c r="B8">
        <f t="shared" ref="B8:B24" si="0">B7+1</f>
        <v>1994</v>
      </c>
      <c r="C8" s="41">
        <v>15</v>
      </c>
      <c r="D8" s="24">
        <v>8.1</v>
      </c>
      <c r="E8" s="29">
        <v>111</v>
      </c>
      <c r="F8" s="52">
        <f>AS!B7</f>
        <v>0</v>
      </c>
      <c r="G8" s="87">
        <f>TSA!B7</f>
        <v>0</v>
      </c>
      <c r="H8" s="87">
        <f>Age!B7</f>
        <v>223</v>
      </c>
      <c r="I8" s="52">
        <v>0</v>
      </c>
      <c r="J8">
        <v>-6</v>
      </c>
      <c r="K8" s="28">
        <v>3.1</v>
      </c>
      <c r="L8" s="24">
        <v>0.3</v>
      </c>
      <c r="M8" s="29">
        <v>170</v>
      </c>
      <c r="N8" s="20"/>
      <c r="O8" s="28">
        <v>5.0999999999999996</v>
      </c>
      <c r="P8" s="24">
        <f>'Turnover % GDP'!I7</f>
        <v>0.1</v>
      </c>
      <c r="Q8" s="29">
        <f>'Listed Co.s'!F7</f>
        <v>170</v>
      </c>
      <c r="R8" s="20"/>
      <c r="S8" s="25">
        <f>'Market Cap % GDP'!L7</f>
        <v>8.1999999999999993</v>
      </c>
      <c r="T8" s="26">
        <f>'Turnover % GDP'!L7</f>
        <v>1.5</v>
      </c>
      <c r="U8" s="27">
        <f>'Listed Co.s'!L7</f>
        <v>700</v>
      </c>
      <c r="V8" s="20"/>
      <c r="W8" s="28">
        <f>'Market Cap % GDP'!V7</f>
        <v>43.8</v>
      </c>
      <c r="X8" s="24">
        <f>'Turnover % GDP'!V7</f>
        <v>33.6</v>
      </c>
      <c r="Y8" s="29">
        <f>'Listed Co.s'!V7</f>
        <v>638</v>
      </c>
      <c r="Z8" s="19"/>
      <c r="AA8" s="28">
        <f>'Market Cap % GDP'!X7</f>
        <v>73.599999999999994</v>
      </c>
      <c r="AB8" s="24">
        <f>'Turnover % GDP'!X7</f>
        <v>10</v>
      </c>
      <c r="AC8" s="18">
        <f>'Listed Co.s'!X7</f>
        <v>95</v>
      </c>
      <c r="AD8" s="20"/>
      <c r="AE8" s="28">
        <f>'Market Cap % GDP'!AE7</f>
        <v>14.4</v>
      </c>
      <c r="AF8" s="24">
        <f>'Turnover % GDP'!AE7</f>
        <v>2.6</v>
      </c>
      <c r="AG8" s="29">
        <f>'Listed Co.s'!AE7</f>
        <v>51</v>
      </c>
      <c r="AH8" s="20"/>
      <c r="AI8" s="28">
        <f>'Market Cap % GDP'!AI7</f>
        <v>11.5</v>
      </c>
      <c r="AJ8" s="24">
        <f>'Turnover % GDP'!AI7</f>
        <v>0.1</v>
      </c>
      <c r="AK8" s="29">
        <f>'Listed Co.s'!AI7</f>
        <v>177</v>
      </c>
      <c r="AL8" s="20"/>
      <c r="AM8" s="28">
        <f>'Market Cap % GDP'!AJ7</f>
        <v>29.3</v>
      </c>
      <c r="AN8" s="24">
        <f>'Turnover % GDP'!AJ7</f>
        <v>7.1</v>
      </c>
      <c r="AO8" s="29">
        <f>'Listed Co.s'!AJ7</f>
        <v>132</v>
      </c>
      <c r="AP8" s="20"/>
      <c r="AQ8" s="28">
        <f>'Market Cap % GDP'!P7</f>
        <v>13.4</v>
      </c>
      <c r="AR8" s="24">
        <f>'Turnover % GDP'!P7</f>
        <v>4.5999999999999996</v>
      </c>
      <c r="AS8" s="29">
        <f>'Listed Co.s'!P7</f>
        <v>216</v>
      </c>
    </row>
    <row r="9" spans="2:45" ht="15.75" thickBot="1" x14ac:dyDescent="0.3">
      <c r="B9">
        <f t="shared" si="0"/>
        <v>1995</v>
      </c>
      <c r="C9" s="41">
        <v>13.6</v>
      </c>
      <c r="D9" s="24">
        <v>10.8</v>
      </c>
      <c r="E9" s="29">
        <v>109</v>
      </c>
      <c r="F9" s="52">
        <f>AS!B8</f>
        <v>0</v>
      </c>
      <c r="G9" s="87">
        <f>TSA!B8</f>
        <v>0</v>
      </c>
      <c r="H9" s="87">
        <f>Age!B8</f>
        <v>224</v>
      </c>
      <c r="I9" s="52">
        <v>0</v>
      </c>
      <c r="J9">
        <v>-5</v>
      </c>
      <c r="K9" s="28">
        <v>3.5</v>
      </c>
      <c r="L9" s="24">
        <v>0.4</v>
      </c>
      <c r="M9" s="29">
        <v>183</v>
      </c>
      <c r="N9" s="20"/>
      <c r="O9" s="28">
        <v>7.9</v>
      </c>
      <c r="P9" s="24">
        <f>'Turnover % GDP'!I8</f>
        <v>0.1</v>
      </c>
      <c r="Q9" s="29">
        <f>'Listed Co.s'!F8</f>
        <v>183</v>
      </c>
      <c r="R9" s="20"/>
      <c r="S9" s="25">
        <f>'Market Cap % GDP'!L8</f>
        <v>13.4</v>
      </c>
      <c r="T9" s="26">
        <f>'Turnover % GDP'!L8</f>
        <v>1.1000000000000001</v>
      </c>
      <c r="U9" s="27">
        <f>'Listed Co.s'!L8</f>
        <v>746</v>
      </c>
      <c r="V9" s="20"/>
      <c r="W9" s="28">
        <f>'Market Cap % GDP'!V8</f>
        <v>37.9</v>
      </c>
      <c r="X9" s="24">
        <f>'Turnover % GDP'!V8</f>
        <v>9.5</v>
      </c>
      <c r="Y9" s="29">
        <f>'Listed Co.s'!V8</f>
        <v>654</v>
      </c>
      <c r="Z9" s="19"/>
      <c r="AA9" s="28">
        <f>'Market Cap % GDP'!X8</f>
        <v>69.400000000000006</v>
      </c>
      <c r="AB9" s="24">
        <f>'Turnover % GDP'!X8</f>
        <v>7.7</v>
      </c>
      <c r="AC9" s="18">
        <f>'Listed Co.s'!X8</f>
        <v>97</v>
      </c>
      <c r="AD9" s="20"/>
      <c r="AE9" s="28">
        <f>'Market Cap % GDP'!AE8</f>
        <v>18</v>
      </c>
      <c r="AF9" s="24">
        <f>'Turnover % GDP'!AE8</f>
        <v>7.4</v>
      </c>
      <c r="AG9" s="29">
        <f>'Listed Co.s'!AE8</f>
        <v>44</v>
      </c>
      <c r="AH9" s="20"/>
      <c r="AI9" s="28">
        <f>'Market Cap % GDP'!AI8</f>
        <v>7.2</v>
      </c>
      <c r="AJ9" s="24">
        <f>'Turnover % GDP'!AI8</f>
        <v>0</v>
      </c>
      <c r="AK9" s="29">
        <f>'Listed Co.s'!AI8</f>
        <v>181</v>
      </c>
      <c r="AL9" s="20"/>
      <c r="AM9" s="28">
        <f>'Market Cap % GDP'!AJ8</f>
        <v>29.9</v>
      </c>
      <c r="AN9" s="24">
        <f>'Turnover % GDP'!AJ8</f>
        <v>16.399999999999999</v>
      </c>
      <c r="AO9" s="29">
        <f>'Listed Co.s'!AJ8</f>
        <v>151</v>
      </c>
      <c r="AP9" s="20"/>
      <c r="AQ9" s="28">
        <f>'Market Cap % GDP'!P8</f>
        <v>13.1</v>
      </c>
      <c r="AR9" s="24">
        <f>'Turnover % GDP'!P8</f>
        <v>4.7</v>
      </c>
      <c r="AS9" s="29">
        <f>'Listed Co.s'!P8</f>
        <v>212</v>
      </c>
    </row>
    <row r="10" spans="2:45" ht="15.75" thickBot="1" x14ac:dyDescent="0.3">
      <c r="B10">
        <f t="shared" si="0"/>
        <v>1996</v>
      </c>
      <c r="C10" s="41">
        <v>14.5</v>
      </c>
      <c r="D10" s="24">
        <v>8.6999999999999993</v>
      </c>
      <c r="E10" s="29">
        <v>106</v>
      </c>
      <c r="F10" s="52">
        <f>AS!B9</f>
        <v>0</v>
      </c>
      <c r="G10" s="87">
        <f>TSA!B9</f>
        <v>0</v>
      </c>
      <c r="H10" s="87">
        <f>Age!B9</f>
        <v>225</v>
      </c>
      <c r="I10" s="52">
        <v>0</v>
      </c>
      <c r="J10">
        <v>-4</v>
      </c>
      <c r="K10" s="28">
        <v>11.2</v>
      </c>
      <c r="L10" s="24">
        <v>1.8</v>
      </c>
      <c r="M10" s="29">
        <v>186</v>
      </c>
      <c r="N10" s="20"/>
      <c r="O10" s="28">
        <v>7.5</v>
      </c>
      <c r="P10" s="24">
        <f>'Turnover % GDP'!I9</f>
        <v>0.2</v>
      </c>
      <c r="Q10" s="29">
        <f>'Listed Co.s'!F9</f>
        <v>186</v>
      </c>
      <c r="R10" s="20"/>
      <c r="S10" s="25">
        <f>'Market Cap % GDP'!L9</f>
        <v>21</v>
      </c>
      <c r="T10" s="26">
        <f>'Turnover % GDP'!L9</f>
        <v>3.6</v>
      </c>
      <c r="U10" s="27">
        <f>'Listed Co.s'!L9</f>
        <v>649</v>
      </c>
      <c r="V10" s="20"/>
      <c r="W10" s="28">
        <f>'Market Cap % GDP'!V9</f>
        <v>34.200000000000003</v>
      </c>
      <c r="X10" s="24">
        <f>'Turnover % GDP'!V9</f>
        <v>7.7</v>
      </c>
      <c r="Y10" s="29">
        <f>'Listed Co.s'!V9</f>
        <v>655</v>
      </c>
      <c r="Z10" s="19"/>
      <c r="AA10" s="28">
        <f>'Market Cap % GDP'!X9</f>
        <v>65.7</v>
      </c>
      <c r="AB10" s="24">
        <f>'Turnover % GDP'!X9</f>
        <v>4.3</v>
      </c>
      <c r="AC10" s="18">
        <f>'Listed Co.s'!X9</f>
        <v>98</v>
      </c>
      <c r="AD10" s="20"/>
      <c r="AE10" s="28">
        <f>'Market Cap % GDP'!AE9</f>
        <v>23.8</v>
      </c>
      <c r="AF10" s="24">
        <f>'Turnover % GDP'!AE9</f>
        <v>1.2</v>
      </c>
      <c r="AG10" s="29">
        <f>'Listed Co.s'!AE9</f>
        <v>47</v>
      </c>
      <c r="AH10" s="20"/>
      <c r="AI10" s="28">
        <f>'Market Cap % GDP'!AI9</f>
        <v>10.1</v>
      </c>
      <c r="AJ10" s="24">
        <f>'Turnover % GDP'!AI9</f>
        <v>0.2</v>
      </c>
      <c r="AK10" s="29">
        <f>'Listed Co.s'!AI9</f>
        <v>183</v>
      </c>
      <c r="AL10" s="20"/>
      <c r="AM10" s="28">
        <f>'Market Cap % GDP'!AJ9</f>
        <v>35.9</v>
      </c>
      <c r="AN10" s="24">
        <f>'Turnover % GDP'!AJ9</f>
        <v>22.4</v>
      </c>
      <c r="AO10" s="29">
        <f>'Listed Co.s'!AJ9</f>
        <v>158</v>
      </c>
      <c r="AP10" s="20"/>
      <c r="AQ10" s="28">
        <f>'Market Cap % GDP'!P9</f>
        <v>17.5</v>
      </c>
      <c r="AR10" s="24">
        <f>'Turnover % GDP'!P9</f>
        <v>6</v>
      </c>
      <c r="AS10" s="29">
        <f>'Listed Co.s'!P9</f>
        <v>224</v>
      </c>
    </row>
    <row r="11" spans="2:45" ht="15.75" thickBot="1" x14ac:dyDescent="0.3">
      <c r="B11">
        <f t="shared" si="0"/>
        <v>1997</v>
      </c>
      <c r="C11" s="41">
        <v>17.2</v>
      </c>
      <c r="D11" s="24">
        <v>5.8</v>
      </c>
      <c r="E11" s="29">
        <v>101</v>
      </c>
      <c r="F11" s="52">
        <f>AS!B10</f>
        <v>0</v>
      </c>
      <c r="G11" s="87">
        <f>TSA!B10</f>
        <v>0</v>
      </c>
      <c r="H11" s="87">
        <f>Age!B10</f>
        <v>226</v>
      </c>
      <c r="I11" s="52">
        <v>0</v>
      </c>
      <c r="J11">
        <v>-3</v>
      </c>
      <c r="K11" s="28">
        <v>3.6</v>
      </c>
      <c r="L11" s="24">
        <v>0.9</v>
      </c>
      <c r="M11" s="29">
        <v>202</v>
      </c>
      <c r="N11" s="20"/>
      <c r="O11" s="28">
        <v>10.9</v>
      </c>
      <c r="P11" s="24">
        <f>'Turnover % GDP'!I10</f>
        <v>0.2</v>
      </c>
      <c r="Q11" s="29">
        <f>'Listed Co.s'!F10</f>
        <v>202</v>
      </c>
      <c r="R11" s="20"/>
      <c r="S11" s="25">
        <f>'Market Cap % GDP'!L10</f>
        <v>26.6</v>
      </c>
      <c r="T11" s="26">
        <f>'Turnover % GDP'!L10</f>
        <v>7.5</v>
      </c>
      <c r="U11" s="27">
        <f>'Listed Co.s'!L10</f>
        <v>654</v>
      </c>
      <c r="V11" s="20"/>
      <c r="W11" s="28">
        <f>'Market Cap % GDP'!V10</f>
        <v>41.7</v>
      </c>
      <c r="X11" s="24">
        <f>'Turnover % GDP'!V10</f>
        <v>9.9</v>
      </c>
      <c r="Y11" s="29">
        <f>'Listed Co.s'!V10</f>
        <v>640</v>
      </c>
      <c r="Z11" s="19"/>
      <c r="AA11" s="28">
        <f>'Market Cap % GDP'!X10</f>
        <v>75.099999999999994</v>
      </c>
      <c r="AB11" s="24">
        <f>'Turnover % GDP'!X10</f>
        <v>6.9</v>
      </c>
      <c r="AC11" s="18">
        <f>'Listed Co.s'!X10</f>
        <v>139</v>
      </c>
      <c r="AD11" s="20"/>
      <c r="AE11" s="28">
        <f>'Market Cap % GDP'!AE10</f>
        <v>36.4</v>
      </c>
      <c r="AF11" s="24">
        <f>'Turnover % GDP'!AE10</f>
        <v>3.1</v>
      </c>
      <c r="AG11" s="29">
        <f>'Listed Co.s'!AE10</f>
        <v>49</v>
      </c>
      <c r="AH11" s="20"/>
      <c r="AI11" s="28">
        <f>'Market Cap % GDP'!AI10</f>
        <v>10.1</v>
      </c>
      <c r="AJ11" s="24">
        <f>'Turnover % GDP'!AI10</f>
        <v>0.4</v>
      </c>
      <c r="AK11" s="29">
        <f>'Listed Co.s'!AI10</f>
        <v>182</v>
      </c>
      <c r="AL11" s="20"/>
      <c r="AM11" s="28">
        <f>'Market Cap % GDP'!AJ10</f>
        <v>42</v>
      </c>
      <c r="AN11" s="24">
        <f>'Turnover % GDP'!AJ10</f>
        <v>29.3</v>
      </c>
      <c r="AO11" s="29">
        <f>'Listed Co.s'!AJ10</f>
        <v>196</v>
      </c>
      <c r="AP11" s="20"/>
      <c r="AQ11" s="28">
        <f>'Market Cap % GDP'!P10</f>
        <v>25.4</v>
      </c>
      <c r="AR11" s="24">
        <f>'Turnover % GDP'!P10</f>
        <v>15.6</v>
      </c>
      <c r="AS11" s="29">
        <f>'Listed Co.s'!P10</f>
        <v>230</v>
      </c>
    </row>
    <row r="12" spans="2:45" ht="15.75" thickBot="1" x14ac:dyDescent="0.3">
      <c r="B12">
        <f t="shared" si="0"/>
        <v>1998</v>
      </c>
      <c r="C12" s="41">
        <v>16</v>
      </c>
      <c r="D12" s="24">
        <v>8.1999999999999993</v>
      </c>
      <c r="E12" s="29">
        <v>96</v>
      </c>
      <c r="F12" s="52">
        <f>AS!B11</f>
        <v>0</v>
      </c>
      <c r="G12" s="87">
        <f>TSA!B11</f>
        <v>0</v>
      </c>
      <c r="H12" s="87">
        <f>Age!B11</f>
        <v>227</v>
      </c>
      <c r="I12" s="52">
        <v>0</v>
      </c>
      <c r="J12">
        <v>-2</v>
      </c>
      <c r="K12" s="28">
        <v>2.2999999999999998</v>
      </c>
      <c r="L12" s="24">
        <v>1.8</v>
      </c>
      <c r="M12" s="29">
        <v>208</v>
      </c>
      <c r="N12" s="20"/>
      <c r="O12" s="28">
        <v>14.2</v>
      </c>
      <c r="P12" s="24">
        <f>'Turnover % GDP'!I11</f>
        <v>0.3</v>
      </c>
      <c r="Q12" s="29">
        <f>'Listed Co.s'!F11</f>
        <v>208</v>
      </c>
      <c r="R12" s="20"/>
      <c r="S12" s="25">
        <f>'Market Cap % GDP'!L11</f>
        <v>28.7</v>
      </c>
      <c r="T12" s="26">
        <f>'Turnover % GDP'!L11</f>
        <v>5.9</v>
      </c>
      <c r="U12" s="27">
        <f>'Listed Co.s'!L11</f>
        <v>861</v>
      </c>
      <c r="V12" s="20"/>
      <c r="W12" s="28">
        <f>'Market Cap % GDP'!V11</f>
        <v>36.1</v>
      </c>
      <c r="X12" s="24">
        <f>'Turnover % GDP'!V11</f>
        <v>10.3</v>
      </c>
      <c r="Y12" s="29">
        <f>'Listed Co.s'!V11</f>
        <v>650</v>
      </c>
      <c r="Z12" s="19"/>
      <c r="AA12" s="28">
        <f>'Market Cap % GDP'!X11</f>
        <v>73.8</v>
      </c>
      <c r="AB12" s="24">
        <f>'Turnover % GDP'!X11</f>
        <v>8.3000000000000007</v>
      </c>
      <c r="AC12" s="18">
        <f>'Listed Co.s'!X11</f>
        <v>150</v>
      </c>
      <c r="AD12" s="20"/>
      <c r="AE12" s="28">
        <f>'Market Cap % GDP'!AE11</f>
        <v>39.200000000000003</v>
      </c>
      <c r="AF12" s="24">
        <f>'Turnover % GDP'!AE11</f>
        <v>3.5</v>
      </c>
      <c r="AG12" s="29">
        <f>'Listed Co.s'!AE11</f>
        <v>53</v>
      </c>
      <c r="AH12" s="20"/>
      <c r="AI12" s="28">
        <f>'Market Cap % GDP'!AI11</f>
        <v>9</v>
      </c>
      <c r="AJ12" s="24">
        <f>'Turnover % GDP'!AI11</f>
        <v>0.5</v>
      </c>
      <c r="AK12" s="29">
        <f>'Listed Co.s'!AI11</f>
        <v>186</v>
      </c>
      <c r="AL12" s="20"/>
      <c r="AM12" s="28">
        <f>'Market Cap % GDP'!AJ11</f>
        <v>31.1</v>
      </c>
      <c r="AN12" s="24">
        <f>'Turnover % GDP'!AJ11</f>
        <v>28.2</v>
      </c>
      <c r="AO12" s="29">
        <f>'Listed Co.s'!AJ11</f>
        <v>213</v>
      </c>
      <c r="AP12" s="20"/>
      <c r="AQ12" s="28">
        <f>'Market Cap % GDP'!P11</f>
        <v>59.1</v>
      </c>
      <c r="AR12" s="24">
        <f>'Turnover % GDP'!P11</f>
        <v>34.6</v>
      </c>
      <c r="AS12" s="29">
        <f>'Listed Co.s'!P11</f>
        <v>244</v>
      </c>
    </row>
    <row r="13" spans="2:45" ht="15.75" thickBot="1" x14ac:dyDescent="0.3">
      <c r="B13">
        <f t="shared" si="0"/>
        <v>1999</v>
      </c>
      <c r="C13" s="41">
        <v>15.6</v>
      </c>
      <c r="D13" s="24">
        <v>5.5</v>
      </c>
      <c r="E13" s="29">
        <v>97</v>
      </c>
      <c r="F13" s="52">
        <f>AS!B12</f>
        <v>0</v>
      </c>
      <c r="G13" s="87">
        <f>TSA!B12</f>
        <v>0</v>
      </c>
      <c r="H13" s="87">
        <f>Age!B12</f>
        <v>228</v>
      </c>
      <c r="I13" s="52">
        <v>0</v>
      </c>
      <c r="J13">
        <v>-1</v>
      </c>
      <c r="K13" s="28">
        <v>1.9</v>
      </c>
      <c r="L13" s="24">
        <v>1.7</v>
      </c>
      <c r="M13" s="29">
        <v>211</v>
      </c>
      <c r="N13" s="20"/>
      <c r="O13" s="28">
        <v>12.1</v>
      </c>
      <c r="P13" s="24">
        <f>'Turnover % GDP'!I12</f>
        <v>0.7</v>
      </c>
      <c r="Q13" s="29">
        <f>'Listed Co.s'!F12</f>
        <v>211</v>
      </c>
      <c r="R13" s="20"/>
      <c r="S13" s="25">
        <f>'Market Cap % GDP'!L12</f>
        <v>36.200000000000003</v>
      </c>
      <c r="T13" s="26">
        <f>'Turnover % GDP'!L12</f>
        <v>10</v>
      </c>
      <c r="U13" s="27">
        <f>'Listed Co.s'!L12</f>
        <v>1033</v>
      </c>
      <c r="V13" s="20"/>
      <c r="W13" s="28">
        <f>'Market Cap % GDP'!V12</f>
        <v>57.6</v>
      </c>
      <c r="X13" s="24">
        <f>'Turnover % GDP'!V12</f>
        <v>14</v>
      </c>
      <c r="Y13" s="29">
        <f>'Listed Co.s'!V12</f>
        <v>644</v>
      </c>
      <c r="Z13" s="19"/>
      <c r="AA13" s="28">
        <f>'Market Cap % GDP'!X12</f>
        <v>71.5</v>
      </c>
      <c r="AB13" s="24">
        <f>'Turnover % GDP'!X12</f>
        <v>6.7</v>
      </c>
      <c r="AC13" s="18">
        <f>'Listed Co.s'!X12</f>
        <v>152</v>
      </c>
      <c r="AD13" s="20"/>
      <c r="AE13" s="28">
        <f>'Market Cap % GDP'!AE12</f>
        <v>34.5</v>
      </c>
      <c r="AF13" s="24">
        <f>'Turnover % GDP'!AE12</f>
        <v>6.4</v>
      </c>
      <c r="AG13" s="29">
        <f>'Listed Co.s'!AE12</f>
        <v>55</v>
      </c>
      <c r="AH13" s="20"/>
      <c r="AI13" s="28">
        <f>'Market Cap % GDP'!AI12</f>
        <v>8.5</v>
      </c>
      <c r="AJ13" s="24">
        <f>'Turnover % GDP'!AI12</f>
        <v>0.4</v>
      </c>
      <c r="AK13" s="29">
        <f>'Listed Co.s'!AI12</f>
        <v>194</v>
      </c>
      <c r="AL13" s="20"/>
      <c r="AM13" s="28">
        <f>'Market Cap % GDP'!AJ12</f>
        <v>40</v>
      </c>
      <c r="AN13" s="24">
        <f>'Turnover % GDP'!AJ12</f>
        <v>34</v>
      </c>
      <c r="AO13" s="29">
        <f>'Listed Co.s'!AJ12</f>
        <v>195</v>
      </c>
      <c r="AP13" s="20"/>
      <c r="AQ13" s="28">
        <f>'Market Cap % GDP'!P12</f>
        <v>153.30000000000001</v>
      </c>
      <c r="AR13" s="24">
        <f>'Turnover % GDP'!P12</f>
        <v>141.69999999999999</v>
      </c>
      <c r="AS13" s="29">
        <f>'Listed Co.s'!P12</f>
        <v>281</v>
      </c>
    </row>
    <row r="14" spans="2:45" s="47" customFormat="1" ht="15.75" thickBot="1" x14ac:dyDescent="0.3">
      <c r="B14" s="47">
        <f t="shared" si="0"/>
        <v>2000</v>
      </c>
      <c r="C14" s="49">
        <v>15.6</v>
      </c>
      <c r="D14" s="50">
        <v>4.9000000000000004</v>
      </c>
      <c r="E14" s="51">
        <v>97</v>
      </c>
      <c r="F14" s="52">
        <f>AS!B13</f>
        <v>1</v>
      </c>
      <c r="G14" s="87">
        <f>TSA!B13</f>
        <v>1</v>
      </c>
      <c r="H14" s="87">
        <f>Age!B13</f>
        <v>229</v>
      </c>
      <c r="I14" s="52">
        <v>0</v>
      </c>
      <c r="J14" s="47">
        <v>0</v>
      </c>
      <c r="K14" s="53">
        <v>2.5</v>
      </c>
      <c r="L14" s="50">
        <v>1.6</v>
      </c>
      <c r="M14" s="51">
        <v>221</v>
      </c>
      <c r="N14" s="52"/>
      <c r="O14" s="53">
        <v>11.4</v>
      </c>
      <c r="P14" s="50">
        <f>'Turnover % GDP'!I13</f>
        <v>0.3</v>
      </c>
      <c r="Q14" s="51">
        <f>'Listed Co.s'!F13</f>
        <v>221</v>
      </c>
      <c r="R14" s="52"/>
      <c r="S14" s="73">
        <f>'Market Cap % GDP'!L13</f>
        <v>28.8</v>
      </c>
      <c r="T14" s="74">
        <f>'Turnover % GDP'!L13</f>
        <v>11.1</v>
      </c>
      <c r="U14" s="75">
        <f>'Listed Co.s'!L13</f>
        <v>1076</v>
      </c>
      <c r="V14" s="52"/>
      <c r="W14" s="53">
        <f>'Market Cap % GDP'!V13</f>
        <v>51.3</v>
      </c>
      <c r="X14" s="50">
        <f>'Turnover % GDP'!V13</f>
        <v>18.7</v>
      </c>
      <c r="Y14" s="51">
        <f>'Listed Co.s'!V13</f>
        <v>654</v>
      </c>
      <c r="Z14" s="76"/>
      <c r="AA14" s="53">
        <f>'Market Cap % GDP'!X13</f>
        <v>58.4</v>
      </c>
      <c r="AB14" s="50">
        <f>'Turnover % GDP'!X13</f>
        <v>4.9000000000000004</v>
      </c>
      <c r="AC14" s="54">
        <f>'Listed Co.s'!X13</f>
        <v>163</v>
      </c>
      <c r="AD14" s="52"/>
      <c r="AE14" s="53">
        <f>'Market Cap % GDP'!AE13</f>
        <v>29.4</v>
      </c>
      <c r="AF14" s="50">
        <f>'Turnover % GDP'!AE13</f>
        <v>3</v>
      </c>
      <c r="AG14" s="51">
        <f>'Listed Co.s'!AE13</f>
        <v>53</v>
      </c>
      <c r="AH14" s="52"/>
      <c r="AI14" s="53">
        <f>'Market Cap % GDP'!AI13</f>
        <v>9.1999999999999993</v>
      </c>
      <c r="AJ14" s="50">
        <f>'Turnover % GDP'!AI13</f>
        <v>0.6</v>
      </c>
      <c r="AK14" s="51">
        <f>'Listed Co.s'!AI13</f>
        <v>195</v>
      </c>
      <c r="AL14" s="52"/>
      <c r="AM14" s="53">
        <f>'Market Cap % GDP'!AJ13</f>
        <v>38.6</v>
      </c>
      <c r="AN14" s="50">
        <f>'Turnover % GDP'!AJ13</f>
        <v>35.700000000000003</v>
      </c>
      <c r="AO14" s="51">
        <f>'Listed Co.s'!AJ13</f>
        <v>191</v>
      </c>
      <c r="AP14" s="52"/>
      <c r="AQ14" s="53">
        <f>'Market Cap % GDP'!P13</f>
        <v>89.1</v>
      </c>
      <c r="AR14" s="50">
        <f>'Turnover % GDP'!P13</f>
        <v>76.400000000000006</v>
      </c>
      <c r="AS14" s="51">
        <f>'Listed Co.s'!P13</f>
        <v>329</v>
      </c>
    </row>
    <row r="15" spans="2:45" ht="15.75" thickBot="1" x14ac:dyDescent="0.3">
      <c r="B15">
        <f t="shared" si="0"/>
        <v>2001</v>
      </c>
      <c r="C15" s="41">
        <v>12.8</v>
      </c>
      <c r="D15" s="24">
        <v>3.8</v>
      </c>
      <c r="E15" s="29">
        <v>114</v>
      </c>
      <c r="F15" s="52">
        <f>AS!B14</f>
        <v>1</v>
      </c>
      <c r="G15" s="87">
        <f>TSA!B14</f>
        <v>2</v>
      </c>
      <c r="H15" s="87">
        <f>Age!B14</f>
        <v>230</v>
      </c>
      <c r="I15" s="52">
        <v>0</v>
      </c>
      <c r="J15">
        <v>1</v>
      </c>
      <c r="K15" s="28">
        <v>2.4</v>
      </c>
      <c r="L15" s="24">
        <v>1.6</v>
      </c>
      <c r="M15" s="29">
        <v>230</v>
      </c>
      <c r="N15" s="20"/>
      <c r="O15" s="28">
        <v>11</v>
      </c>
      <c r="P15" s="24">
        <f>'Turnover % GDP'!I14</f>
        <v>0.1</v>
      </c>
      <c r="Q15" s="29">
        <f>'Listed Co.s'!F14</f>
        <v>230</v>
      </c>
      <c r="R15" s="20"/>
      <c r="S15" s="25">
        <f>'Market Cap % GDP'!L14</f>
        <v>24.9</v>
      </c>
      <c r="T15" s="26">
        <f>'Turnover % GDP'!L14</f>
        <v>4</v>
      </c>
      <c r="U15" s="27">
        <f>'Listed Co.s'!L14</f>
        <v>1110</v>
      </c>
      <c r="V15" s="20"/>
      <c r="W15" s="28">
        <f>'Market Cap % GDP'!V14</f>
        <v>57.2</v>
      </c>
      <c r="X15" s="24">
        <f>'Turnover % GDP'!V14</f>
        <v>24.2</v>
      </c>
      <c r="Y15" s="29">
        <f>'Listed Co.s'!V14</f>
        <v>636</v>
      </c>
      <c r="Z15" s="19"/>
      <c r="AA15" s="28">
        <f>'Market Cap % GDP'!X14</f>
        <v>70.3</v>
      </c>
      <c r="AB15" s="24">
        <f>'Turnover % GDP'!X14</f>
        <v>10.4</v>
      </c>
      <c r="AC15" s="18">
        <f>'Listed Co.s'!X14</f>
        <v>161</v>
      </c>
      <c r="AD15" s="20"/>
      <c r="AE15" s="28">
        <f>'Market Cap % GDP'!AE14</f>
        <v>24.1</v>
      </c>
      <c r="AF15" s="24">
        <f>'Turnover % GDP'!AE14</f>
        <v>2.6</v>
      </c>
      <c r="AG15" s="29">
        <f>'Listed Co.s'!AE14</f>
        <v>55</v>
      </c>
      <c r="AH15" s="20"/>
      <c r="AI15" s="28">
        <f>'Market Cap % GDP'!AI14</f>
        <v>11.3</v>
      </c>
      <c r="AJ15" s="24">
        <f>'Turnover % GDP'!AI14</f>
        <v>1</v>
      </c>
      <c r="AK15" s="29">
        <f>'Listed Co.s'!AI14</f>
        <v>194</v>
      </c>
      <c r="AL15" s="20"/>
      <c r="AM15" s="28">
        <f>'Market Cap % GDP'!AJ14</f>
        <v>40.4</v>
      </c>
      <c r="AN15" s="24">
        <f>'Turnover % GDP'!AJ14</f>
        <v>30.6</v>
      </c>
      <c r="AO15" s="29">
        <f>'Listed Co.s'!AJ14</f>
        <v>186</v>
      </c>
      <c r="AP15" s="20"/>
      <c r="AQ15" s="28">
        <f>'Market Cap % GDP'!P14</f>
        <v>66.599999999999994</v>
      </c>
      <c r="AR15" s="24">
        <f>'Turnover % GDP'!P14</f>
        <v>28.8</v>
      </c>
      <c r="AS15" s="29">
        <f>'Listed Co.s'!P14</f>
        <v>338</v>
      </c>
    </row>
    <row r="16" spans="2:45" ht="15.75" thickBot="1" x14ac:dyDescent="0.3">
      <c r="B16">
        <f t="shared" si="0"/>
        <v>2002</v>
      </c>
      <c r="C16" s="41">
        <v>15.4</v>
      </c>
      <c r="D16" s="24">
        <v>2.8</v>
      </c>
      <c r="E16" s="29">
        <v>91</v>
      </c>
      <c r="F16" s="52">
        <f>AS!B15</f>
        <v>1</v>
      </c>
      <c r="G16" s="87">
        <f>TSA!B15</f>
        <v>3</v>
      </c>
      <c r="H16" s="87">
        <f>Age!B15</f>
        <v>231</v>
      </c>
      <c r="I16" s="52">
        <v>0</v>
      </c>
      <c r="J16">
        <v>2</v>
      </c>
      <c r="K16" s="28">
        <v>2.5</v>
      </c>
      <c r="L16" s="24">
        <v>1.4</v>
      </c>
      <c r="M16" s="29">
        <v>239</v>
      </c>
      <c r="N16" s="20"/>
      <c r="O16" s="28">
        <v>11.6</v>
      </c>
      <c r="P16" s="24">
        <f>'Turnover % GDP'!I15</f>
        <v>0.1</v>
      </c>
      <c r="Q16" s="29">
        <f>'Listed Co.s'!F15</f>
        <v>239</v>
      </c>
      <c r="R16" s="20"/>
      <c r="S16" s="25">
        <f>'Market Cap % GDP'!L15</f>
        <v>29.7</v>
      </c>
      <c r="T16" s="26">
        <f>'Turnover % GDP'!L15</f>
        <v>2.9</v>
      </c>
      <c r="U16" s="27">
        <f>'Listed Co.s'!L15</f>
        <v>1148</v>
      </c>
      <c r="V16" s="20"/>
      <c r="W16" s="28">
        <f>'Market Cap % GDP'!V15</f>
        <v>40.200000000000003</v>
      </c>
      <c r="X16" s="24">
        <f>'Turnover % GDP'!V15</f>
        <v>48.9</v>
      </c>
      <c r="Y16" s="29">
        <f>'Listed Co.s'!V15</f>
        <v>615</v>
      </c>
      <c r="Z16" s="19"/>
      <c r="AA16" s="28">
        <f>'Market Cap % GDP'!X15</f>
        <v>73.900000000000006</v>
      </c>
      <c r="AB16" s="24">
        <f>'Turnover % GDP'!X15</f>
        <v>14</v>
      </c>
      <c r="AC16" s="18">
        <f>'Listed Co.s'!X15</f>
        <v>158</v>
      </c>
      <c r="AD16" s="20"/>
      <c r="AE16" s="28">
        <f>'Market Cap % GDP'!AE15</f>
        <v>21.3</v>
      </c>
      <c r="AF16" s="24">
        <f>'Turnover % GDP'!AE15</f>
        <v>1.5</v>
      </c>
      <c r="AG16" s="29">
        <f>'Listed Co.s'!AE15</f>
        <v>55</v>
      </c>
      <c r="AH16" s="20"/>
      <c r="AI16" s="28">
        <f>'Market Cap % GDP'!AI15</f>
        <v>9.6999999999999993</v>
      </c>
      <c r="AJ16" s="24">
        <f>'Turnover % GDP'!AI15</f>
        <v>0.8</v>
      </c>
      <c r="AK16" s="29">
        <f>'Listed Co.s'!AI15</f>
        <v>195</v>
      </c>
      <c r="AL16" s="20"/>
      <c r="AM16" s="28">
        <f>'Market Cap % GDP'!AJ15</f>
        <v>35.1</v>
      </c>
      <c r="AN16" s="24">
        <f>'Turnover % GDP'!AJ15</f>
        <v>25.5</v>
      </c>
      <c r="AO16" s="29">
        <f>'Listed Co.s'!AJ15</f>
        <v>179</v>
      </c>
      <c r="AP16" s="20"/>
      <c r="AQ16" s="28">
        <f>'Market Cap % GDP'!P15</f>
        <v>47.1</v>
      </c>
      <c r="AR16" s="24">
        <f>'Turnover % GDP'!P15</f>
        <v>17</v>
      </c>
      <c r="AS16" s="29">
        <f>'Listed Co.s'!P15</f>
        <v>341</v>
      </c>
    </row>
    <row r="17" spans="2:45" ht="15.75" thickBot="1" x14ac:dyDescent="0.3">
      <c r="B17">
        <f t="shared" si="0"/>
        <v>2003</v>
      </c>
      <c r="C17" s="41">
        <v>21.7</v>
      </c>
      <c r="D17" s="24">
        <v>4.3</v>
      </c>
      <c r="E17" s="29">
        <v>86</v>
      </c>
      <c r="F17" s="52">
        <f>AS!B16</f>
        <v>1</v>
      </c>
      <c r="G17" s="87">
        <f>TSA!B16</f>
        <v>4</v>
      </c>
      <c r="H17" s="87">
        <f>Age!B16</f>
        <v>232</v>
      </c>
      <c r="I17" s="52">
        <v>0</v>
      </c>
      <c r="J17">
        <v>3</v>
      </c>
      <c r="K17" s="28">
        <v>3.1</v>
      </c>
      <c r="L17" s="24">
        <v>0.6</v>
      </c>
      <c r="M17" s="29">
        <v>247</v>
      </c>
      <c r="N17" s="20"/>
      <c r="O17" s="28">
        <v>12</v>
      </c>
      <c r="P17" s="24">
        <f>'Turnover % GDP'!I16</f>
        <v>0.2</v>
      </c>
      <c r="Q17" s="29">
        <f>'Listed Co.s'!F16</f>
        <v>247</v>
      </c>
      <c r="R17" s="20"/>
      <c r="S17" s="25">
        <f>'Market Cap % GDP'!L16</f>
        <v>32.6</v>
      </c>
      <c r="T17" s="26">
        <f>'Turnover % GDP'!L16</f>
        <v>4</v>
      </c>
      <c r="U17" s="27">
        <f>'Listed Co.s'!L16</f>
        <v>967</v>
      </c>
      <c r="V17" s="20"/>
      <c r="W17" s="28">
        <f>'Market Cap % GDP'!V16</f>
        <v>63.8</v>
      </c>
      <c r="X17" s="24">
        <f>'Turnover % GDP'!V16</f>
        <v>35</v>
      </c>
      <c r="Y17" s="29">
        <f>'Listed Co.s'!V16</f>
        <v>576</v>
      </c>
      <c r="Z17" s="19"/>
      <c r="AA17" s="28">
        <f>'Market Cap % GDP'!X16</f>
        <v>107.5</v>
      </c>
      <c r="AB17" s="24">
        <f>'Turnover % GDP'!X16</f>
        <v>25.6</v>
      </c>
      <c r="AC17" s="18">
        <f>'Listed Co.s'!X16</f>
        <v>161</v>
      </c>
      <c r="AD17" s="20"/>
      <c r="AE17" s="28">
        <f>'Market Cap % GDP'!AE16</f>
        <v>26.4</v>
      </c>
      <c r="AF17" s="24">
        <f>'Turnover % GDP'!AE16</f>
        <v>1.4</v>
      </c>
      <c r="AG17" s="29">
        <f>'Listed Co.s'!AE16</f>
        <v>53</v>
      </c>
      <c r="AH17" s="20"/>
      <c r="AI17" s="28">
        <f>'Market Cap % GDP'!AI16</f>
        <v>14</v>
      </c>
      <c r="AJ17" s="24">
        <f>'Turnover % GDP'!AI16</f>
        <v>1.3</v>
      </c>
      <c r="AK17" s="29">
        <f>'Listed Co.s'!AI16</f>
        <v>200</v>
      </c>
      <c r="AL17" s="20"/>
      <c r="AM17" s="28">
        <f>'Market Cap % GDP'!AJ16</f>
        <v>42.1</v>
      </c>
      <c r="AN17" s="24">
        <f>'Turnover % GDP'!AJ16</f>
        <v>31.1</v>
      </c>
      <c r="AO17" s="29">
        <f>'Listed Co.s'!AJ16</f>
        <v>158</v>
      </c>
      <c r="AP17" s="20"/>
      <c r="AQ17" s="28">
        <f>'Market Cap % GDP'!P16</f>
        <v>55.4</v>
      </c>
      <c r="AR17" s="24">
        <f>'Turnover % GDP'!P16</f>
        <v>20</v>
      </c>
      <c r="AS17" s="29">
        <f>'Listed Co.s'!P16</f>
        <v>339</v>
      </c>
    </row>
    <row r="18" spans="2:45" ht="15.75" thickBot="1" x14ac:dyDescent="0.3">
      <c r="B18">
        <f t="shared" si="0"/>
        <v>2004</v>
      </c>
      <c r="C18" s="41">
        <v>29.6</v>
      </c>
      <c r="D18" s="24">
        <v>8.1999999999999993</v>
      </c>
      <c r="E18" s="29">
        <v>99</v>
      </c>
      <c r="F18" s="52">
        <f>AS!B17</f>
        <v>1</v>
      </c>
      <c r="G18" s="87">
        <f>TSA!B17</f>
        <v>5</v>
      </c>
      <c r="H18" s="87">
        <f>Age!B17</f>
        <v>233</v>
      </c>
      <c r="I18" s="52">
        <v>0</v>
      </c>
      <c r="J18">
        <v>4</v>
      </c>
      <c r="K18" s="28">
        <v>5.9</v>
      </c>
      <c r="L18" s="24">
        <v>1.6</v>
      </c>
      <c r="M18" s="29">
        <v>250</v>
      </c>
      <c r="N18" s="20"/>
      <c r="O18" s="28">
        <v>13.5</v>
      </c>
      <c r="P18" s="24">
        <f>'Turnover % GDP'!I17</f>
        <v>0.3</v>
      </c>
      <c r="Q18" s="29">
        <f>'Listed Co.s'!F17</f>
        <v>250</v>
      </c>
      <c r="R18" s="20"/>
      <c r="S18" s="25">
        <f>'Market Cap % GDP'!L17</f>
        <v>48.9</v>
      </c>
      <c r="T18" s="26">
        <f>'Turnover % GDP'!L17</f>
        <v>7.1</v>
      </c>
      <c r="U18" s="27">
        <f>'Listed Co.s'!L17</f>
        <v>792</v>
      </c>
      <c r="V18" s="20"/>
      <c r="W18" s="28">
        <f>'Market Cap % GDP'!V17</f>
        <v>75.5</v>
      </c>
      <c r="X18" s="24">
        <f>'Turnover % GDP'!V17</f>
        <v>36.5</v>
      </c>
      <c r="Y18" s="29">
        <f>'Listed Co.s'!V17</f>
        <v>571</v>
      </c>
      <c r="Z18" s="19"/>
      <c r="AA18" s="28">
        <f>'Market Cap % GDP'!X17</f>
        <v>161.1</v>
      </c>
      <c r="AB18" s="24">
        <f>'Turnover % GDP'!X17</f>
        <v>46.7</v>
      </c>
      <c r="AC18" s="18">
        <f>'Listed Co.s'!X17</f>
        <v>192</v>
      </c>
      <c r="AD18" s="20"/>
      <c r="AE18" s="28">
        <f>'Market Cap % GDP'!AE17</f>
        <v>44</v>
      </c>
      <c r="AF18" s="24">
        <f>'Turnover % GDP'!AE17</f>
        <v>2.9</v>
      </c>
      <c r="AG18" s="29">
        <f>'Listed Co.s'!AE17</f>
        <v>52</v>
      </c>
      <c r="AH18" s="20"/>
      <c r="AI18" s="28">
        <f>'Market Cap % GDP'!AI17</f>
        <v>16.5</v>
      </c>
      <c r="AJ18" s="24">
        <f>'Turnover % GDP'!AI17</f>
        <v>1.9</v>
      </c>
      <c r="AK18" s="29">
        <f>'Listed Co.s'!AI17</f>
        <v>207</v>
      </c>
      <c r="AL18" s="20"/>
      <c r="AM18" s="28">
        <f>'Market Cap % GDP'!AJ17</f>
        <v>54.4</v>
      </c>
      <c r="AN18" s="24">
        <f>'Turnover % GDP'!AJ17</f>
        <v>52.1</v>
      </c>
      <c r="AO18" s="29">
        <f>'Listed Co.s'!AJ17</f>
        <v>166</v>
      </c>
      <c r="AP18" s="20"/>
      <c r="AQ18" s="28">
        <f>'Market Cap % GDP'!P17</f>
        <v>54.9</v>
      </c>
      <c r="AR18" s="24">
        <f>'Turnover % GDP'!P17</f>
        <v>19.100000000000001</v>
      </c>
      <c r="AS18" s="29">
        <f>'Listed Co.s'!P17</f>
        <v>340</v>
      </c>
    </row>
    <row r="19" spans="2:45" ht="15.75" thickBot="1" x14ac:dyDescent="0.3">
      <c r="B19">
        <f t="shared" si="0"/>
        <v>2005</v>
      </c>
      <c r="C19" s="41">
        <v>40.799999999999997</v>
      </c>
      <c r="D19" s="24">
        <v>15.1</v>
      </c>
      <c r="E19" s="29">
        <v>92</v>
      </c>
      <c r="F19" s="52">
        <f>AS!B18</f>
        <v>1</v>
      </c>
      <c r="G19" s="87">
        <f>TSA!B18</f>
        <v>6</v>
      </c>
      <c r="H19" s="87">
        <f>Age!B18</f>
        <v>234</v>
      </c>
      <c r="I19" s="52">
        <v>0</v>
      </c>
      <c r="J19">
        <v>5</v>
      </c>
      <c r="K19" s="28">
        <v>5</v>
      </c>
      <c r="L19" s="24">
        <v>1.7</v>
      </c>
      <c r="M19" s="29">
        <v>262</v>
      </c>
      <c r="N19" s="20"/>
      <c r="O19" s="28">
        <v>14.2</v>
      </c>
      <c r="P19" s="24">
        <f>'Turnover % GDP'!I18</f>
        <v>0.2</v>
      </c>
      <c r="Q19" s="29">
        <f>'Listed Co.s'!F18</f>
        <v>262</v>
      </c>
      <c r="R19" s="20"/>
      <c r="S19" s="25">
        <f>'Market Cap % GDP'!L18</f>
        <v>88.8</v>
      </c>
      <c r="T19" s="26">
        <f>'Turnover % GDP'!L18</f>
        <v>28.3</v>
      </c>
      <c r="U19" s="27">
        <f>'Listed Co.s'!L18</f>
        <v>744</v>
      </c>
      <c r="V19" s="20"/>
      <c r="W19" s="28">
        <f>'Market Cap % GDP'!V18</f>
        <v>89.7</v>
      </c>
      <c r="X19" s="24">
        <f>'Turnover % GDP'!V18</f>
        <v>44.7</v>
      </c>
      <c r="Y19" s="29">
        <f>'Listed Co.s'!V18</f>
        <v>572</v>
      </c>
      <c r="Z19" s="19"/>
      <c r="AA19" s="28">
        <f>'Market Cap % GDP'!X18</f>
        <v>299</v>
      </c>
      <c r="AB19" s="24">
        <f>'Turnover % GDP'!X18</f>
        <v>189.1</v>
      </c>
      <c r="AC19" s="18">
        <f>'Listed Co.s'!X18</f>
        <v>201</v>
      </c>
      <c r="AD19" s="20"/>
      <c r="AE19" s="28">
        <f>'Market Cap % GDP'!AE18</f>
        <v>45.7</v>
      </c>
      <c r="AF19" s="24">
        <f>'Turnover % GDP'!AE18</f>
        <v>7</v>
      </c>
      <c r="AG19" s="29">
        <f>'Listed Co.s'!AE18</f>
        <v>56</v>
      </c>
      <c r="AH19" s="20"/>
      <c r="AI19" s="28">
        <f>'Market Cap % GDP'!AI18</f>
        <v>17.2</v>
      </c>
      <c r="AJ19" s="24">
        <f>'Turnover % GDP'!AI18</f>
        <v>1.7</v>
      </c>
      <c r="AK19" s="29">
        <f>'Listed Co.s'!AI18</f>
        <v>214</v>
      </c>
      <c r="AL19" s="20"/>
      <c r="AM19" s="28">
        <f>'Market Cap % GDP'!AJ18</f>
        <v>62.8</v>
      </c>
      <c r="AN19" s="24">
        <f>'Turnover % GDP'!AJ18</f>
        <v>64.099999999999994</v>
      </c>
      <c r="AO19" s="29">
        <f>'Listed Co.s'!AJ18</f>
        <v>191</v>
      </c>
      <c r="AP19" s="20"/>
      <c r="AQ19" s="28">
        <f>'Market Cap % GDP'!P18</f>
        <v>60.4</v>
      </c>
      <c r="AR19" s="24">
        <f>'Turnover % GDP'!P18</f>
        <v>27.2</v>
      </c>
      <c r="AS19" s="29">
        <f>'Listed Co.s'!P18</f>
        <v>307</v>
      </c>
    </row>
    <row r="20" spans="2:45" ht="15.75" thickBot="1" x14ac:dyDescent="0.3">
      <c r="B20">
        <f t="shared" si="0"/>
        <v>2006</v>
      </c>
      <c r="C20" s="41">
        <v>58.9</v>
      </c>
      <c r="D20" s="24">
        <v>24.5</v>
      </c>
      <c r="E20" s="29">
        <v>96</v>
      </c>
      <c r="F20" s="52">
        <f>AS!B19</f>
        <v>1</v>
      </c>
      <c r="G20" s="87">
        <f>TSA!B19</f>
        <v>7</v>
      </c>
      <c r="H20" s="87">
        <f>Age!B19</f>
        <v>235</v>
      </c>
      <c r="I20" s="52">
        <v>0</v>
      </c>
      <c r="J20">
        <v>6</v>
      </c>
      <c r="K20" s="28">
        <v>5.8</v>
      </c>
      <c r="L20" s="24">
        <v>1.5</v>
      </c>
      <c r="M20" s="29">
        <v>269</v>
      </c>
      <c r="N20" s="20"/>
      <c r="O20" s="28">
        <v>23.9</v>
      </c>
      <c r="P20" s="24">
        <f>'Turnover % GDP'!I19</f>
        <v>0.6</v>
      </c>
      <c r="Q20" s="29">
        <f>'Listed Co.s'!F19</f>
        <v>269</v>
      </c>
      <c r="R20" s="20"/>
      <c r="S20" s="25">
        <f>'Market Cap % GDP'!L19</f>
        <v>87</v>
      </c>
      <c r="T20" s="26">
        <f>'Turnover % GDP'!L19</f>
        <v>44.2</v>
      </c>
      <c r="U20" s="27">
        <f>'Listed Co.s'!L19</f>
        <v>603</v>
      </c>
      <c r="V20" s="20"/>
      <c r="W20" s="28">
        <f>'Market Cap % GDP'!V19</f>
        <v>119.1</v>
      </c>
      <c r="X20" s="24">
        <f>'Turnover % GDP'!V19</f>
        <v>61</v>
      </c>
      <c r="Y20" s="29">
        <f>'Listed Co.s'!V19</f>
        <v>612</v>
      </c>
      <c r="Z20" s="19"/>
      <c r="AA20" s="28">
        <f>'Market Cap % GDP'!X19</f>
        <v>197.4</v>
      </c>
      <c r="AB20" s="24">
        <f>'Turnover % GDP'!X19</f>
        <v>133.19999999999999</v>
      </c>
      <c r="AC20" s="18">
        <f>'Listed Co.s'!X19</f>
        <v>227</v>
      </c>
      <c r="AD20" s="20"/>
      <c r="AE20" s="28">
        <f>'Market Cap % GDP'!AE19</f>
        <v>75.2</v>
      </c>
      <c r="AF20" s="24">
        <f>'Turnover % GDP'!AE19</f>
        <v>20.6</v>
      </c>
      <c r="AG20" s="29">
        <f>'Listed Co.s'!AE19</f>
        <v>65</v>
      </c>
      <c r="AH20" s="20"/>
      <c r="AI20" s="28">
        <f>'Market Cap % GDP'!AI19</f>
        <v>22.6</v>
      </c>
      <c r="AJ20" s="24">
        <f>'Turnover % GDP'!AI19</f>
        <v>2.4</v>
      </c>
      <c r="AK20" s="29">
        <f>'Listed Co.s'!AI19</f>
        <v>202</v>
      </c>
      <c r="AL20" s="20"/>
      <c r="AM20" s="28">
        <f>'Market Cap % GDP'!AJ19</f>
        <v>82.7</v>
      </c>
      <c r="AN20" s="24">
        <f>'Turnover % GDP'!AJ19</f>
        <v>103.2</v>
      </c>
      <c r="AO20" s="29">
        <f>'Listed Co.s'!AJ19</f>
        <v>195</v>
      </c>
      <c r="AP20" s="20"/>
      <c r="AQ20" s="28">
        <f>'Market Cap % GDP'!P19</f>
        <v>79.599999999999994</v>
      </c>
      <c r="AR20" s="24">
        <f>'Turnover % GDP'!P19</f>
        <v>41.1</v>
      </c>
      <c r="AS20" s="29">
        <f>'Listed Co.s'!P19</f>
        <v>318</v>
      </c>
    </row>
    <row r="21" spans="2:45" ht="15.75" thickBot="1" x14ac:dyDescent="0.3">
      <c r="B21">
        <f t="shared" si="0"/>
        <v>2007</v>
      </c>
      <c r="C21" s="41">
        <v>61</v>
      </c>
      <c r="D21" s="24">
        <v>32.4</v>
      </c>
      <c r="E21" s="29">
        <v>102</v>
      </c>
      <c r="F21" s="52">
        <f>AS!B20</f>
        <v>1</v>
      </c>
      <c r="G21" s="87">
        <f>TSA!B20</f>
        <v>8</v>
      </c>
      <c r="H21" s="87">
        <f>Age!B20</f>
        <v>236</v>
      </c>
      <c r="I21" s="52">
        <v>0</v>
      </c>
      <c r="J21">
        <v>7</v>
      </c>
      <c r="K21" s="28">
        <v>9.9</v>
      </c>
      <c r="L21" s="24">
        <v>7</v>
      </c>
      <c r="M21" s="29">
        <v>278</v>
      </c>
      <c r="N21" s="20"/>
      <c r="O21" s="28">
        <v>42.2</v>
      </c>
      <c r="P21" s="24">
        <f>'Turnover % GDP'!I20</f>
        <v>0.8</v>
      </c>
      <c r="Q21" s="29">
        <f>'Listed Co.s'!F20</f>
        <v>278</v>
      </c>
      <c r="R21" s="20"/>
      <c r="S21" s="25">
        <f>'Market Cap % GDP'!L20</f>
        <v>106.8</v>
      </c>
      <c r="T21" s="26">
        <f>'Turnover % GDP'!L20</f>
        <v>40.700000000000003</v>
      </c>
      <c r="U21" s="27">
        <f>'Listed Co.s'!L20</f>
        <v>435</v>
      </c>
      <c r="V21" s="20"/>
      <c r="W21" s="28">
        <f>'Market Cap % GDP'!V20</f>
        <v>141.4</v>
      </c>
      <c r="X21" s="24">
        <f>'Turnover % GDP'!V20</f>
        <v>67.900000000000006</v>
      </c>
      <c r="Y21" s="29">
        <f>'Listed Co.s'!V20</f>
        <v>654</v>
      </c>
      <c r="Z21" s="19"/>
      <c r="AA21" s="28">
        <f>'Market Cap % GDP'!X20</f>
        <v>240.9</v>
      </c>
      <c r="AB21" s="24">
        <f>'Turnover % GDP'!X20</f>
        <v>101.9</v>
      </c>
      <c r="AC21" s="18">
        <f>'Listed Co.s'!X20</f>
        <v>245</v>
      </c>
      <c r="AD21" s="20"/>
      <c r="AE21" s="28">
        <f>'Market Cap % GDP'!AE20</f>
        <v>100.4</v>
      </c>
      <c r="AF21" s="24">
        <f>'Turnover % GDP'!AE20</f>
        <v>34.9</v>
      </c>
      <c r="AG21" s="29">
        <f>'Listed Co.s'!AE20</f>
        <v>74</v>
      </c>
      <c r="AH21" s="20"/>
      <c r="AI21" s="28">
        <f>'Market Cap % GDP'!AI20</f>
        <v>52</v>
      </c>
      <c r="AJ21" s="24">
        <f>'Turnover % GDP'!AI20</f>
        <v>10.1</v>
      </c>
      <c r="AK21" s="29">
        <f>'Listed Co.s'!AI20</f>
        <v>212</v>
      </c>
      <c r="AL21" s="20"/>
      <c r="AM21" s="28">
        <f>'Market Cap % GDP'!AJ20</f>
        <v>90.8</v>
      </c>
      <c r="AN21" s="24">
        <f>'Turnover % GDP'!AJ20</f>
        <v>119.9</v>
      </c>
      <c r="AO21" s="29">
        <f>'Listed Co.s'!AJ20</f>
        <v>208</v>
      </c>
      <c r="AP21" s="20"/>
      <c r="AQ21" s="28">
        <f>'Market Cap % GDP'!P20</f>
        <v>86.7</v>
      </c>
      <c r="AR21" s="24">
        <f>'Turnover % GDP'!P20</f>
        <v>49.6</v>
      </c>
      <c r="AS21" s="29">
        <f>'Listed Co.s'!P20</f>
        <v>292</v>
      </c>
    </row>
    <row r="22" spans="2:45" ht="15.75" thickBot="1" x14ac:dyDescent="0.3">
      <c r="B22">
        <f t="shared" si="0"/>
        <v>2008</v>
      </c>
      <c r="C22" s="41">
        <v>17.5</v>
      </c>
      <c r="D22" s="24">
        <v>25.2</v>
      </c>
      <c r="E22" s="29">
        <v>102</v>
      </c>
      <c r="F22" s="52">
        <f>AS!B21</f>
        <v>1</v>
      </c>
      <c r="G22" s="87">
        <f>TSA!B21</f>
        <v>9</v>
      </c>
      <c r="H22" s="87">
        <f>Age!B21</f>
        <v>237</v>
      </c>
      <c r="I22" s="52">
        <v>0</v>
      </c>
      <c r="J22">
        <v>8</v>
      </c>
      <c r="K22" s="28">
        <v>8.4</v>
      </c>
      <c r="L22" s="24">
        <v>11.6</v>
      </c>
      <c r="M22" s="29">
        <v>290</v>
      </c>
      <c r="N22" s="20"/>
      <c r="O22" s="28">
        <v>30.2</v>
      </c>
      <c r="P22" s="24">
        <f>'Turnover % GDP'!I21</f>
        <v>1.3</v>
      </c>
      <c r="Q22" s="29">
        <f>'Listed Co.s'!F21</f>
        <v>290</v>
      </c>
      <c r="R22" s="20"/>
      <c r="S22" s="25">
        <f>'Market Cap % GDP'!L21</f>
        <v>52.7</v>
      </c>
      <c r="T22" s="26">
        <f>'Turnover % GDP'!L21</f>
        <v>42.8</v>
      </c>
      <c r="U22" s="27">
        <f>'Listed Co.s'!L21</f>
        <v>373</v>
      </c>
      <c r="V22" s="20"/>
      <c r="W22" s="28">
        <f>'Market Cap % GDP'!V21</f>
        <v>66.7</v>
      </c>
      <c r="X22" s="24">
        <f>'Turnover % GDP'!V21</f>
        <v>54.1</v>
      </c>
      <c r="Y22" s="29">
        <f>'Listed Co.s'!V21</f>
        <v>642</v>
      </c>
      <c r="Z22" s="19"/>
      <c r="AA22" s="28">
        <f>'Market Cap % GDP'!X21</f>
        <v>163.1</v>
      </c>
      <c r="AB22" s="24">
        <f>'Turnover % GDP'!X21</f>
        <v>127.5</v>
      </c>
      <c r="AC22" s="18">
        <f>'Listed Co.s'!X21</f>
        <v>262</v>
      </c>
      <c r="AD22" s="20"/>
      <c r="AE22" s="28">
        <f>'Market Cap % GDP'!AE21</f>
        <v>74</v>
      </c>
      <c r="AF22" s="24">
        <f>'Turnover % GDP'!AE21</f>
        <v>24.7</v>
      </c>
      <c r="AG22" s="29">
        <f>'Listed Co.s'!AE21</f>
        <v>77</v>
      </c>
      <c r="AH22" s="20"/>
      <c r="AI22" s="28">
        <f>'Market Cap % GDP'!AI21</f>
        <v>24</v>
      </c>
      <c r="AJ22" s="24">
        <f>'Turnover % GDP'!AI21</f>
        <v>9.6</v>
      </c>
      <c r="AK22" s="29">
        <f>'Listed Co.s'!AI21</f>
        <v>213</v>
      </c>
      <c r="AL22" s="20"/>
      <c r="AM22" s="28">
        <f>'Market Cap % GDP'!AJ21</f>
        <v>27.7</v>
      </c>
      <c r="AN22" s="24">
        <f>'Turnover % GDP'!AJ21</f>
        <v>81.099999999999994</v>
      </c>
      <c r="AO22" s="29">
        <f>'Listed Co.s'!AJ21</f>
        <v>209</v>
      </c>
      <c r="AP22" s="20"/>
      <c r="AQ22" s="28">
        <f>'Market Cap % GDP'!P21</f>
        <v>26.5</v>
      </c>
      <c r="AR22" s="24">
        <f>'Turnover % GDP'!P21</f>
        <v>14.1</v>
      </c>
      <c r="AS22" s="29">
        <f>'Listed Co.s'!P21</f>
        <v>300</v>
      </c>
    </row>
    <row r="23" spans="2:45" ht="15.75" thickBot="1" x14ac:dyDescent="0.3">
      <c r="B23">
        <f t="shared" si="0"/>
        <v>2009</v>
      </c>
      <c r="C23" s="41">
        <v>14</v>
      </c>
      <c r="D23" s="24">
        <v>6.7</v>
      </c>
      <c r="E23" s="29">
        <v>98</v>
      </c>
      <c r="F23" s="52">
        <f>AS!B22</f>
        <v>1</v>
      </c>
      <c r="G23" s="87">
        <f>TSA!B22</f>
        <v>10</v>
      </c>
      <c r="H23" s="87">
        <f>Age!B22</f>
        <v>238</v>
      </c>
      <c r="I23" s="52">
        <v>0</v>
      </c>
      <c r="J23">
        <v>9</v>
      </c>
      <c r="K23" s="28">
        <v>7.9</v>
      </c>
      <c r="L23" s="24">
        <v>16.3</v>
      </c>
      <c r="M23" s="29">
        <v>302</v>
      </c>
      <c r="N23" s="20"/>
      <c r="O23" s="28">
        <v>26.7</v>
      </c>
      <c r="P23" s="24">
        <f>'Turnover % GDP'!I22</f>
        <v>0.6</v>
      </c>
      <c r="Q23" s="29">
        <f>'Listed Co.s'!F22</f>
        <v>302</v>
      </c>
      <c r="R23" s="20"/>
      <c r="S23" s="25">
        <f>'Market Cap % GDP'!L22</f>
        <v>47.6</v>
      </c>
      <c r="T23" s="26">
        <f>'Turnover % GDP'!L22</f>
        <v>27.9</v>
      </c>
      <c r="U23" s="27">
        <f>'Listed Co.s'!L22</f>
        <v>305</v>
      </c>
      <c r="V23" s="20"/>
      <c r="W23" s="28">
        <f>'Market Cap % GDP'!V22</f>
        <v>93.4</v>
      </c>
      <c r="X23" s="24">
        <f>'Turnover % GDP'!V22</f>
        <v>45.3</v>
      </c>
      <c r="Y23" s="29">
        <f>'Listed Co.s'!V22</f>
        <v>622</v>
      </c>
      <c r="Z23" s="21"/>
      <c r="AA23" s="28">
        <f>'Market Cap % GDP'!X22</f>
        <v>133.80000000000001</v>
      </c>
      <c r="AB23" s="24">
        <f>'Turnover % GDP'!X22</f>
        <v>57.3</v>
      </c>
      <c r="AC23" s="18">
        <f>'Listed Co.s'!X22</f>
        <v>272</v>
      </c>
      <c r="AD23" s="20"/>
      <c r="AE23" s="28">
        <f>'Market Cap % GDP'!AE22</f>
        <v>69.2</v>
      </c>
      <c r="AF23" s="24">
        <f>'Turnover % GDP'!AE22</f>
        <v>32.4</v>
      </c>
      <c r="AG23" s="29">
        <f>'Listed Co.s'!AE22</f>
        <v>78</v>
      </c>
      <c r="AH23" s="20"/>
      <c r="AI23" s="28">
        <f>'Market Cap % GDP'!AI22</f>
        <v>19.8</v>
      </c>
      <c r="AJ23" s="24">
        <f>'Turnover % GDP'!AI22</f>
        <v>2.7</v>
      </c>
      <c r="AK23" s="29">
        <f>'Listed Co.s'!AI22</f>
        <v>214</v>
      </c>
      <c r="AL23" s="20"/>
      <c r="AM23" s="28">
        <f>'Market Cap % GDP'!AJ22</f>
        <v>60.6</v>
      </c>
      <c r="AN23" s="24">
        <f>'Turnover % GDP'!AJ22</f>
        <v>66.099999999999994</v>
      </c>
      <c r="AO23" s="29">
        <f>'Listed Co.s'!AJ22</f>
        <v>190</v>
      </c>
      <c r="AP23" s="20"/>
      <c r="AQ23" s="28">
        <f>'Market Cap % GDP'!P22</f>
        <v>17</v>
      </c>
      <c r="AR23" s="24">
        <f>'Turnover % GDP'!P22</f>
        <v>16.100000000000001</v>
      </c>
      <c r="AS23" s="29">
        <f>'Listed Co.s'!P22</f>
        <v>296</v>
      </c>
    </row>
    <row r="24" spans="2:45" s="40" customFormat="1" ht="16.5" customHeight="1" thickBot="1" x14ac:dyDescent="0.3">
      <c r="B24">
        <f t="shared" si="0"/>
        <v>2010</v>
      </c>
      <c r="C24" s="42">
        <v>18</v>
      </c>
      <c r="D24" s="43">
        <v>12.8</v>
      </c>
      <c r="E24" s="44">
        <v>86</v>
      </c>
      <c r="F24" s="52">
        <f>AS!B23</f>
        <v>1</v>
      </c>
      <c r="G24" s="87">
        <f>TSA!B23</f>
        <v>11</v>
      </c>
      <c r="H24" s="87">
        <f>Age!B23</f>
        <v>239</v>
      </c>
      <c r="I24" s="52">
        <v>0</v>
      </c>
      <c r="J24" s="40">
        <v>10</v>
      </c>
      <c r="K24" s="45">
        <v>15.6</v>
      </c>
      <c r="L24" s="43">
        <v>14.6</v>
      </c>
      <c r="M24" s="44">
        <v>209</v>
      </c>
      <c r="N24" s="46"/>
      <c r="O24" s="45">
        <v>31</v>
      </c>
      <c r="P24" s="31">
        <f>'Turnover % GDP'!I23</f>
        <v>0.6</v>
      </c>
      <c r="Q24" s="32">
        <f>'Listed Co.s'!F23</f>
        <v>209</v>
      </c>
      <c r="R24" s="20"/>
      <c r="S24" s="60">
        <f>'Market Cap % GDP'!L23</f>
        <v>37.700000000000003</v>
      </c>
      <c r="T24" s="61">
        <f>'Turnover % GDP'!L23</f>
        <v>17</v>
      </c>
      <c r="U24" s="62">
        <f>'Listed Co.s'!L23</f>
        <v>213</v>
      </c>
      <c r="V24" s="20"/>
      <c r="W24" s="30">
        <f>'Market Cap % GDP'!V23</f>
        <v>100.3</v>
      </c>
      <c r="X24" s="31">
        <f>'Turnover % GDP'!V23</f>
        <v>61.3</v>
      </c>
      <c r="Y24" s="32">
        <f>'Listed Co.s'!V23</f>
        <v>613</v>
      </c>
      <c r="Z24" s="20"/>
      <c r="AA24" s="28">
        <f>'Market Cap % GDP'!X23</f>
        <v>116.8</v>
      </c>
      <c r="AB24" s="24">
        <f>'Turnover % GDP'!X23</f>
        <v>35.700000000000003</v>
      </c>
      <c r="AC24" s="18">
        <f>'Listed Co.s'!X23</f>
        <v>277</v>
      </c>
      <c r="AD24" s="20"/>
      <c r="AE24" s="30">
        <f>'Market Cap % GDP'!AE23</f>
        <v>76.2</v>
      </c>
      <c r="AF24" s="31">
        <f>'Turnover % GDP'!AE23</f>
        <v>11.8</v>
      </c>
      <c r="AG24" s="32">
        <f>'Listed Co.s'!AE23</f>
        <v>73</v>
      </c>
      <c r="AH24" s="20"/>
      <c r="AI24" s="30">
        <f>'Market Cap % GDP'!AI23</f>
        <v>22.3</v>
      </c>
      <c r="AJ24" s="31">
        <f>'Turnover % GDP'!AI23</f>
        <v>2.2999999999999998</v>
      </c>
      <c r="AK24" s="32">
        <f>'Listed Co.s'!AI23</f>
        <v>215</v>
      </c>
      <c r="AL24" s="20"/>
      <c r="AM24" s="30">
        <f>'Market Cap % GDP'!AJ23</f>
        <v>60.1</v>
      </c>
      <c r="AN24" s="31">
        <f>'Turnover % GDP'!AJ23</f>
        <v>52</v>
      </c>
      <c r="AO24" s="32">
        <f>'Listed Co.s'!AJ23</f>
        <v>195</v>
      </c>
      <c r="AP24" s="20"/>
      <c r="AQ24" s="28">
        <f>'Market Cap % GDP'!P23</f>
        <v>24.9</v>
      </c>
      <c r="AR24" s="24">
        <f>'Turnover % GDP'!P23</f>
        <v>14.7</v>
      </c>
      <c r="AS24" s="29">
        <f>'Listed Co.s'!P23</f>
        <v>287</v>
      </c>
    </row>
    <row r="25" spans="2:45" s="34" customFormat="1" ht="15.75" thickBot="1" x14ac:dyDescent="0.3">
      <c r="W25" s="17"/>
      <c r="AQ25" s="70"/>
      <c r="AR25" s="71"/>
      <c r="AS25" s="72"/>
    </row>
    <row r="26" spans="2:45" ht="18.75" x14ac:dyDescent="0.35">
      <c r="C26" t="s">
        <v>95</v>
      </c>
      <c r="E26" s="16"/>
      <c r="F26" s="16"/>
      <c r="G26" s="77" t="s">
        <v>119</v>
      </c>
      <c r="H26" s="16"/>
      <c r="I26" s="16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9"/>
  <sheetViews>
    <sheetView topLeftCell="A2" workbookViewId="0">
      <selection activeCell="H15" sqref="H15"/>
    </sheetView>
  </sheetViews>
  <sheetFormatPr defaultRowHeight="15" x14ac:dyDescent="0.25"/>
  <cols>
    <col min="1" max="1" width="12.28515625" customWidth="1"/>
    <col min="3" max="3" width="11.85546875" bestFit="1" customWidth="1"/>
  </cols>
  <sheetData>
    <row r="3" spans="1:14" x14ac:dyDescent="0.25">
      <c r="B3" s="78" t="s">
        <v>125</v>
      </c>
    </row>
    <row r="4" spans="1:14" x14ac:dyDescent="0.25">
      <c r="A4" t="s">
        <v>130</v>
      </c>
      <c r="C4">
        <v>0</v>
      </c>
      <c r="D4">
        <v>1</v>
      </c>
      <c r="E4">
        <v>2</v>
      </c>
      <c r="F4">
        <v>3</v>
      </c>
      <c r="G4">
        <v>4</v>
      </c>
    </row>
    <row r="5" spans="1:14" x14ac:dyDescent="0.25">
      <c r="A5" t="s">
        <v>124</v>
      </c>
      <c r="C5">
        <v>-1000000</v>
      </c>
      <c r="E5" s="21"/>
    </row>
    <row r="6" spans="1:14" x14ac:dyDescent="0.25">
      <c r="A6" t="s">
        <v>120</v>
      </c>
      <c r="D6">
        <v>80000</v>
      </c>
      <c r="E6">
        <v>80000</v>
      </c>
      <c r="F6">
        <v>80000</v>
      </c>
      <c r="G6">
        <v>80000</v>
      </c>
      <c r="J6">
        <v>-244000</v>
      </c>
      <c r="K6">
        <v>-244000</v>
      </c>
      <c r="L6">
        <v>-244000</v>
      </c>
      <c r="M6">
        <v>-244000</v>
      </c>
      <c r="N6">
        <v>-244000</v>
      </c>
    </row>
    <row r="7" spans="1:14" x14ac:dyDescent="0.25">
      <c r="A7" t="s">
        <v>121</v>
      </c>
      <c r="D7">
        <v>250000</v>
      </c>
      <c r="E7">
        <v>187500</v>
      </c>
      <c r="F7">
        <v>140625</v>
      </c>
      <c r="G7">
        <v>105469</v>
      </c>
      <c r="J7">
        <v>0</v>
      </c>
      <c r="K7">
        <v>40000</v>
      </c>
      <c r="L7">
        <v>40000</v>
      </c>
      <c r="M7">
        <v>40000</v>
      </c>
      <c r="N7">
        <v>40000</v>
      </c>
    </row>
    <row r="8" spans="1:14" x14ac:dyDescent="0.25">
      <c r="A8" t="s">
        <v>122</v>
      </c>
      <c r="D8" s="1">
        <f>+D6+D7</f>
        <v>330000</v>
      </c>
      <c r="E8" s="1">
        <f t="shared" ref="E8:G8" si="0">+E6+E7</f>
        <v>267500</v>
      </c>
      <c r="F8" s="1">
        <f t="shared" si="0"/>
        <v>220625</v>
      </c>
      <c r="G8" s="1">
        <f t="shared" si="0"/>
        <v>185469</v>
      </c>
    </row>
    <row r="9" spans="1:14" x14ac:dyDescent="0.25">
      <c r="A9" t="s">
        <v>123</v>
      </c>
      <c r="D9" s="48">
        <f>0.3*D8</f>
        <v>99000</v>
      </c>
      <c r="E9" s="48">
        <f>0.3*E8</f>
        <v>80250</v>
      </c>
      <c r="F9" s="48">
        <f t="shared" ref="E9:G9" si="1">0.3*F8</f>
        <v>66187.5</v>
      </c>
      <c r="G9" s="48">
        <f t="shared" si="1"/>
        <v>55640.7</v>
      </c>
    </row>
    <row r="10" spans="1:14" x14ac:dyDescent="0.25">
      <c r="A10" s="47" t="s">
        <v>122</v>
      </c>
      <c r="B10" s="47"/>
      <c r="C10" s="47"/>
      <c r="D10" s="76">
        <f>D8-D9</f>
        <v>231000</v>
      </c>
      <c r="E10" s="76">
        <f t="shared" ref="E10:G10" si="2">E8-E9</f>
        <v>187250</v>
      </c>
      <c r="F10" s="76">
        <f t="shared" si="2"/>
        <v>154437.5</v>
      </c>
      <c r="G10" s="76">
        <f t="shared" si="2"/>
        <v>129828.3</v>
      </c>
    </row>
    <row r="11" spans="1:14" x14ac:dyDescent="0.25">
      <c r="A11" t="s">
        <v>126</v>
      </c>
      <c r="D11">
        <v>250000</v>
      </c>
      <c r="E11">
        <v>187500</v>
      </c>
      <c r="F11">
        <v>140625</v>
      </c>
      <c r="G11">
        <v>105469</v>
      </c>
    </row>
    <row r="12" spans="1:14" x14ac:dyDescent="0.25">
      <c r="A12" t="s">
        <v>127</v>
      </c>
      <c r="C12" s="19">
        <f>C5</f>
        <v>-1000000</v>
      </c>
      <c r="D12" s="19">
        <f>D10+D11</f>
        <v>481000</v>
      </c>
      <c r="E12" s="19">
        <f t="shared" ref="E12:G12" si="3">E10+E11</f>
        <v>374750</v>
      </c>
      <c r="F12" s="19">
        <f t="shared" si="3"/>
        <v>295062.5</v>
      </c>
      <c r="G12" s="19">
        <f t="shared" si="3"/>
        <v>235297.3</v>
      </c>
    </row>
    <row r="13" spans="1:14" x14ac:dyDescent="0.25">
      <c r="A13" t="s">
        <v>128</v>
      </c>
      <c r="C13">
        <f>C12</f>
        <v>-1000000</v>
      </c>
      <c r="D13">
        <f>D12/(1+C$17)^D4</f>
        <v>449532.71028037381</v>
      </c>
      <c r="E13">
        <f>E12/(1+D17)^E4</f>
        <v>374750</v>
      </c>
      <c r="F13">
        <f>F12/(1+C17)^F4</f>
        <v>240858.89230010699</v>
      </c>
      <c r="G13">
        <f>G12/(1+C17)^G4</f>
        <v>179507.18357771015</v>
      </c>
    </row>
    <row r="14" spans="1:14" x14ac:dyDescent="0.25">
      <c r="A14" t="s">
        <v>131</v>
      </c>
      <c r="C14" s="79">
        <f>NPV(0.07,C12:G12)</f>
        <v>184317.70988652052</v>
      </c>
    </row>
    <row r="15" spans="1:14" x14ac:dyDescent="0.25">
      <c r="B15" t="s">
        <v>129</v>
      </c>
    </row>
    <row r="16" spans="1:14" x14ac:dyDescent="0.25">
      <c r="C16">
        <f>0.1*(1-0.2)</f>
        <v>8.0000000000000016E-2</v>
      </c>
    </row>
    <row r="17" spans="3:3" x14ac:dyDescent="0.25">
      <c r="C17">
        <f>0.07</f>
        <v>7.0000000000000007E-2</v>
      </c>
    </row>
    <row r="19" spans="3:3" x14ac:dyDescent="0.25">
      <c r="C19">
        <f>SUM(C12:G12)</f>
        <v>386109.8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"/>
  <sheetViews>
    <sheetView topLeftCell="AH4" workbookViewId="0">
      <selection activeCell="AR3" sqref="AR3"/>
    </sheetView>
  </sheetViews>
  <sheetFormatPr defaultRowHeight="15" x14ac:dyDescent="0.25"/>
  <cols>
    <col min="1" max="1" width="25.85546875" style="4" bestFit="1" customWidth="1"/>
  </cols>
  <sheetData>
    <row r="1" spans="1:51" x14ac:dyDescent="0.25">
      <c r="A1" s="10" t="s">
        <v>89</v>
      </c>
      <c r="B1">
        <v>1999</v>
      </c>
      <c r="C1">
        <v>1990</v>
      </c>
      <c r="D1">
        <v>1998</v>
      </c>
      <c r="E1">
        <v>2012</v>
      </c>
      <c r="F1">
        <v>1998</v>
      </c>
      <c r="G1">
        <v>2010</v>
      </c>
      <c r="H1">
        <v>2013</v>
      </c>
      <c r="I1">
        <v>1999</v>
      </c>
      <c r="J1">
        <v>1994</v>
      </c>
      <c r="K1">
        <v>2006</v>
      </c>
      <c r="L1">
        <v>1998</v>
      </c>
      <c r="M1">
        <v>1990</v>
      </c>
      <c r="N1">
        <v>1989</v>
      </c>
      <c r="O1">
        <v>1997</v>
      </c>
      <c r="P1">
        <v>1999</v>
      </c>
      <c r="Q1">
        <v>2013</v>
      </c>
      <c r="R1">
        <v>1998</v>
      </c>
      <c r="S1">
        <v>1993</v>
      </c>
      <c r="T1">
        <v>1994</v>
      </c>
      <c r="U1">
        <v>1995</v>
      </c>
      <c r="V1">
        <v>1999</v>
      </c>
      <c r="W1">
        <v>2000</v>
      </c>
      <c r="X1">
        <v>1999</v>
      </c>
      <c r="Y1">
        <v>1986</v>
      </c>
      <c r="Z1">
        <v>1996</v>
      </c>
      <c r="AA1">
        <v>2008</v>
      </c>
      <c r="AB1">
        <v>2001</v>
      </c>
      <c r="AC1">
        <v>2001</v>
      </c>
      <c r="AD1">
        <v>2008</v>
      </c>
      <c r="AE1">
        <v>1998</v>
      </c>
      <c r="AF1">
        <v>2006</v>
      </c>
      <c r="AG1">
        <v>2006</v>
      </c>
      <c r="AH1">
        <v>2002</v>
      </c>
      <c r="AI1">
        <v>1999</v>
      </c>
      <c r="AJ1">
        <v>1999</v>
      </c>
      <c r="AK1">
        <v>1992</v>
      </c>
      <c r="AL1">
        <v>1995</v>
      </c>
      <c r="AM1">
        <v>1989</v>
      </c>
      <c r="AN1">
        <v>1996</v>
      </c>
      <c r="AO1">
        <v>2013</v>
      </c>
      <c r="AP1">
        <v>1990</v>
      </c>
      <c r="AQ1">
        <v>1997</v>
      </c>
      <c r="AR1">
        <v>1996</v>
      </c>
      <c r="AS1">
        <v>1994</v>
      </c>
      <c r="AT1">
        <v>1992</v>
      </c>
      <c r="AU1">
        <v>2013</v>
      </c>
      <c r="AV1">
        <v>1989</v>
      </c>
      <c r="AW1">
        <v>2009</v>
      </c>
      <c r="AX1">
        <v>2010</v>
      </c>
      <c r="AY1">
        <v>2013</v>
      </c>
    </row>
    <row r="2" spans="1:51" x14ac:dyDescent="0.25">
      <c r="B2" t="s">
        <v>26</v>
      </c>
      <c r="C2" t="s">
        <v>0</v>
      </c>
      <c r="D2" t="s">
        <v>45</v>
      </c>
      <c r="E2" t="s">
        <v>13</v>
      </c>
      <c r="F2" t="s">
        <v>22</v>
      </c>
      <c r="G2" t="s">
        <v>18</v>
      </c>
      <c r="H2" t="s">
        <v>36</v>
      </c>
      <c r="I2" t="s">
        <v>16</v>
      </c>
      <c r="J2" t="s">
        <v>53</v>
      </c>
      <c r="K2" t="s">
        <v>54</v>
      </c>
      <c r="L2" t="s">
        <v>9</v>
      </c>
      <c r="M2" t="s">
        <v>55</v>
      </c>
      <c r="N2" t="s">
        <v>38</v>
      </c>
      <c r="O2" t="s">
        <v>20</v>
      </c>
      <c r="P2" t="s">
        <v>56</v>
      </c>
      <c r="Q2" t="s">
        <v>15</v>
      </c>
      <c r="R2" t="s">
        <v>57</v>
      </c>
      <c r="S2" t="s">
        <v>2</v>
      </c>
      <c r="T2" t="s">
        <v>58</v>
      </c>
      <c r="U2" t="s">
        <v>3</v>
      </c>
      <c r="V2" t="s">
        <v>23</v>
      </c>
      <c r="W2" t="s">
        <v>59</v>
      </c>
      <c r="X2" t="s">
        <v>60</v>
      </c>
      <c r="Y2" t="s">
        <v>7</v>
      </c>
      <c r="Z2" t="s">
        <v>14</v>
      </c>
      <c r="AA2" t="s">
        <v>1</v>
      </c>
      <c r="AB2" t="s">
        <v>8</v>
      </c>
      <c r="AC2" t="s">
        <v>19</v>
      </c>
      <c r="AD2" t="s">
        <v>61</v>
      </c>
      <c r="AE2" t="s">
        <v>62</v>
      </c>
      <c r="AF2" t="s">
        <v>47</v>
      </c>
      <c r="AG2" t="s">
        <v>21</v>
      </c>
      <c r="AH2" t="s">
        <v>78</v>
      </c>
      <c r="AI2" t="s">
        <v>10</v>
      </c>
      <c r="AJ2" t="s">
        <v>63</v>
      </c>
      <c r="AK2" t="s">
        <v>64</v>
      </c>
      <c r="AL2" t="s">
        <v>65</v>
      </c>
      <c r="AM2" t="s">
        <v>6</v>
      </c>
      <c r="AN2" t="s">
        <v>42</v>
      </c>
      <c r="AO2" t="s">
        <v>17</v>
      </c>
      <c r="AP2" t="s">
        <v>70</v>
      </c>
      <c r="AQ2" t="s">
        <v>69</v>
      </c>
      <c r="AR2" t="s">
        <v>35</v>
      </c>
      <c r="AS2" t="s">
        <v>68</v>
      </c>
      <c r="AT2" t="s">
        <v>67</v>
      </c>
      <c r="AU2" t="s">
        <v>66</v>
      </c>
      <c r="AV2" t="s">
        <v>71</v>
      </c>
      <c r="AW2" t="s">
        <v>72</v>
      </c>
      <c r="AX2" t="s">
        <v>76</v>
      </c>
      <c r="AY2" t="s">
        <v>75</v>
      </c>
    </row>
    <row r="3" spans="1:51" x14ac:dyDescent="0.25">
      <c r="A3" s="4">
        <v>1990</v>
      </c>
      <c r="B3">
        <f>IF(TSA!B3&gt;0,1,0)</f>
        <v>0</v>
      </c>
      <c r="C3">
        <f>IF(TSA!C3&gt;0,1,0)</f>
        <v>0</v>
      </c>
      <c r="D3">
        <f>IF(TSA!D3&gt;0,1,0)</f>
        <v>0</v>
      </c>
      <c r="E3">
        <f>IF(TSA!E3&gt;0,1,0)</f>
        <v>0</v>
      </c>
      <c r="F3">
        <f>IF(TSA!F3&gt;0,1,0)</f>
        <v>0</v>
      </c>
      <c r="G3">
        <f>IF(TSA!G3&gt;0,1,0)</f>
        <v>0</v>
      </c>
      <c r="H3">
        <f>IF(TSA!H3&gt;0,1,0)</f>
        <v>0</v>
      </c>
      <c r="I3">
        <f>IF(TSA!I3&gt;0,1,0)</f>
        <v>0</v>
      </c>
      <c r="J3">
        <f>IF(TSA!J3&gt;0,1,0)</f>
        <v>0</v>
      </c>
      <c r="K3">
        <f>IF(TSA!K3&gt;0,1,0)</f>
        <v>0</v>
      </c>
      <c r="L3">
        <f>IF(TSA!L3&gt;0,1,0)</f>
        <v>0</v>
      </c>
      <c r="M3">
        <f>IF(TSA!M3&gt;0,1,0)</f>
        <v>0</v>
      </c>
      <c r="N3">
        <f>IF(TSA!N3&gt;0,1,0)</f>
        <v>1</v>
      </c>
      <c r="O3">
        <f>IF(TSA!O3&gt;0,1,0)</f>
        <v>0</v>
      </c>
      <c r="P3">
        <f>IF(TSA!P3&gt;0,1,0)</f>
        <v>0</v>
      </c>
      <c r="Q3">
        <f>IF(TSA!Q3&gt;0,1,0)</f>
        <v>0</v>
      </c>
      <c r="R3">
        <f>IF(TSA!R3&gt;0,1,0)</f>
        <v>0</v>
      </c>
      <c r="S3">
        <f>IF(TSA!S3&gt;0,1,0)</f>
        <v>0</v>
      </c>
      <c r="T3">
        <f>IF(TSA!T3&gt;0,1,0)</f>
        <v>0</v>
      </c>
      <c r="U3">
        <f>IF(TSA!U3&gt;0,1,0)</f>
        <v>0</v>
      </c>
      <c r="V3">
        <f>IF(TSA!V3&gt;0,1,0)</f>
        <v>0</v>
      </c>
      <c r="W3">
        <f>IF(TSA!W3&gt;0,1,0)</f>
        <v>0</v>
      </c>
      <c r="X3">
        <f>IF(TSA!X3&gt;0,1,0)</f>
        <v>0</v>
      </c>
      <c r="Y3">
        <f>IF(TSA!Y3&gt;0,1,0)</f>
        <v>1</v>
      </c>
      <c r="Z3">
        <f>IF(TSA!Z3&gt;0,1,0)</f>
        <v>0</v>
      </c>
      <c r="AA3">
        <f>IF(TSA!AA3&gt;0,1,0)</f>
        <v>0</v>
      </c>
      <c r="AB3">
        <f>IF(TSA!AB3&gt;0,1,0)</f>
        <v>0</v>
      </c>
      <c r="AC3">
        <f>IF(TSA!AC3&gt;0,1,0)</f>
        <v>0</v>
      </c>
      <c r="AD3">
        <f>IF(TSA!AD3&gt;0,1,0)</f>
        <v>0</v>
      </c>
      <c r="AE3">
        <f>IF(TSA!AE3&gt;0,1,0)</f>
        <v>0</v>
      </c>
      <c r="AF3">
        <f>IF(TSA!AF3&gt;0,1,0)</f>
        <v>0</v>
      </c>
      <c r="AG3">
        <f>IF(TSA!AG3&gt;0,1,0)</f>
        <v>0</v>
      </c>
      <c r="AH3">
        <f>IF(TSA!AH3&gt;0,1,0)</f>
        <v>0</v>
      </c>
      <c r="AI3">
        <f>IF(TSA!AI3&gt;0,1,0)</f>
        <v>0</v>
      </c>
      <c r="AJ3">
        <f>IF(TSA!AJ3&gt;0,1,0)</f>
        <v>0</v>
      </c>
      <c r="AK3">
        <f>IF(TSA!AK3&gt;0,1,0)</f>
        <v>0</v>
      </c>
      <c r="AL3">
        <f>IF(TSA!AL3&gt;0,1,0)</f>
        <v>0</v>
      </c>
      <c r="AM3">
        <f>IF(TSA!AM3&gt;0,1,0)</f>
        <v>1</v>
      </c>
      <c r="AN3">
        <f>IF(TSA!AN3&gt;0,1,0)</f>
        <v>0</v>
      </c>
      <c r="AO3">
        <f>IF(TSA!AO3&gt;0,1,0)</f>
        <v>0</v>
      </c>
      <c r="AP3">
        <f>IF(TSA!AP3&gt;0,1,0)</f>
        <v>0</v>
      </c>
      <c r="AQ3">
        <f>IF(TSA!AQ3&gt;0,1,0)</f>
        <v>0</v>
      </c>
      <c r="AR3">
        <f>IF(TSA!AR3&gt;0,1,0)</f>
        <v>0</v>
      </c>
      <c r="AS3">
        <f>IF(TSA!AS3&gt;0,1,0)</f>
        <v>0</v>
      </c>
      <c r="AT3">
        <f>IF(TSA!AT3&gt;0,1,0)</f>
        <v>0</v>
      </c>
      <c r="AU3">
        <f>IF(TSA!AU3&gt;0,1,0)</f>
        <v>0</v>
      </c>
      <c r="AV3">
        <f>IF(TSA!AV3&gt;0,1,0)</f>
        <v>1</v>
      </c>
      <c r="AW3">
        <f>IF(TSA!AW3&gt;0,1,0)</f>
        <v>0</v>
      </c>
      <c r="AX3">
        <f>IF(TSA!AX3&gt;0,1,0)</f>
        <v>0</v>
      </c>
      <c r="AY3">
        <f>IF(TSA!AY3&gt;0,1,0)</f>
        <v>0</v>
      </c>
    </row>
    <row r="4" spans="1:51" x14ac:dyDescent="0.25">
      <c r="A4" s="4">
        <v>1991</v>
      </c>
      <c r="B4">
        <f>IF(TSA!B4&gt;0,1,0)</f>
        <v>0</v>
      </c>
      <c r="C4">
        <f>IF(TSA!C4&gt;0,1,0)</f>
        <v>1</v>
      </c>
      <c r="D4">
        <f>IF(TSA!D4&gt;0,1,0)</f>
        <v>0</v>
      </c>
      <c r="E4">
        <f>IF(TSA!E4&gt;0,1,0)</f>
        <v>0</v>
      </c>
      <c r="F4">
        <f>IF(TSA!F4&gt;0,1,0)</f>
        <v>0</v>
      </c>
      <c r="G4">
        <f>IF(TSA!G4&gt;0,1,0)</f>
        <v>0</v>
      </c>
      <c r="H4">
        <f>IF(TSA!H4&gt;0,1,0)</f>
        <v>0</v>
      </c>
      <c r="I4">
        <f>IF(TSA!I4&gt;0,1,0)</f>
        <v>0</v>
      </c>
      <c r="J4">
        <f>IF(TSA!J4&gt;0,1,0)</f>
        <v>0</v>
      </c>
      <c r="K4">
        <f>IF(TSA!K4&gt;0,1,0)</f>
        <v>0</v>
      </c>
      <c r="L4">
        <f>IF(TSA!L4&gt;0,1,0)</f>
        <v>0</v>
      </c>
      <c r="M4">
        <f>IF(TSA!M4&gt;0,1,0)</f>
        <v>1</v>
      </c>
      <c r="N4">
        <f>IF(TSA!N4&gt;0,1,0)</f>
        <v>1</v>
      </c>
      <c r="O4">
        <f>IF(TSA!O4&gt;0,1,0)</f>
        <v>0</v>
      </c>
      <c r="P4">
        <f>IF(TSA!P4&gt;0,1,0)</f>
        <v>0</v>
      </c>
      <c r="Q4">
        <f>IF(TSA!Q4&gt;0,1,0)</f>
        <v>0</v>
      </c>
      <c r="R4">
        <f>IF(TSA!R4&gt;0,1,0)</f>
        <v>0</v>
      </c>
      <c r="S4">
        <f>IF(TSA!S4&gt;0,1,0)</f>
        <v>0</v>
      </c>
      <c r="T4">
        <f>IF(TSA!T4&gt;0,1,0)</f>
        <v>0</v>
      </c>
      <c r="U4">
        <f>IF(TSA!U4&gt;0,1,0)</f>
        <v>0</v>
      </c>
      <c r="V4">
        <f>IF(TSA!V4&gt;0,1,0)</f>
        <v>0</v>
      </c>
      <c r="W4">
        <f>IF(TSA!W4&gt;0,1,0)</f>
        <v>0</v>
      </c>
      <c r="X4">
        <f>IF(TSA!X4&gt;0,1,0)</f>
        <v>0</v>
      </c>
      <c r="Y4">
        <f>IF(TSA!Y4&gt;0,1,0)</f>
        <v>1</v>
      </c>
      <c r="Z4">
        <f>IF(TSA!Z4&gt;0,1,0)</f>
        <v>0</v>
      </c>
      <c r="AA4">
        <f>IF(TSA!AA4&gt;0,1,0)</f>
        <v>0</v>
      </c>
      <c r="AB4">
        <f>IF(TSA!AB4&gt;0,1,0)</f>
        <v>0</v>
      </c>
      <c r="AC4">
        <f>IF(TSA!AC4&gt;0,1,0)</f>
        <v>0</v>
      </c>
      <c r="AD4">
        <f>IF(TSA!AD4&gt;0,1,0)</f>
        <v>0</v>
      </c>
      <c r="AE4">
        <f>IF(TSA!AE4&gt;0,1,0)</f>
        <v>0</v>
      </c>
      <c r="AF4">
        <f>IF(TSA!AF4&gt;0,1,0)</f>
        <v>0</v>
      </c>
      <c r="AG4">
        <f>IF(TSA!AG4&gt;0,1,0)</f>
        <v>0</v>
      </c>
      <c r="AH4">
        <f>IF(TSA!AH4&gt;0,1,0)</f>
        <v>0</v>
      </c>
      <c r="AI4">
        <f>IF(TSA!AI4&gt;0,1,0)</f>
        <v>0</v>
      </c>
      <c r="AJ4">
        <f>IF(TSA!AJ4&gt;0,1,0)</f>
        <v>0</v>
      </c>
      <c r="AK4">
        <f>IF(TSA!AK4&gt;0,1,0)</f>
        <v>0</v>
      </c>
      <c r="AL4">
        <f>IF(TSA!AL4&gt;0,1,0)</f>
        <v>0</v>
      </c>
      <c r="AM4">
        <f>IF(TSA!AM4&gt;0,1,0)</f>
        <v>1</v>
      </c>
      <c r="AN4">
        <f>IF(TSA!AN4&gt;0,1,0)</f>
        <v>0</v>
      </c>
      <c r="AO4">
        <f>IF(TSA!AO4&gt;0,1,0)</f>
        <v>0</v>
      </c>
      <c r="AP4">
        <f>IF(TSA!AP4&gt;0,1,0)</f>
        <v>1</v>
      </c>
      <c r="AQ4">
        <f>IF(TSA!AQ4&gt;0,1,0)</f>
        <v>0</v>
      </c>
      <c r="AR4">
        <f>IF(TSA!AR4&gt;0,1,0)</f>
        <v>0</v>
      </c>
      <c r="AS4">
        <f>IF(TSA!AS4&gt;0,1,0)</f>
        <v>0</v>
      </c>
      <c r="AT4">
        <f>IF(TSA!AT4&gt;0,1,0)</f>
        <v>0</v>
      </c>
      <c r="AU4">
        <f>IF(TSA!AU4&gt;0,1,0)</f>
        <v>0</v>
      </c>
      <c r="AV4">
        <f>IF(TSA!AV4&gt;0,1,0)</f>
        <v>1</v>
      </c>
      <c r="AW4">
        <f>IF(TSA!AW4&gt;0,1,0)</f>
        <v>0</v>
      </c>
      <c r="AX4">
        <f>IF(TSA!AX4&gt;0,1,0)</f>
        <v>0</v>
      </c>
      <c r="AY4">
        <f>IF(TSA!AY4&gt;0,1,0)</f>
        <v>0</v>
      </c>
    </row>
    <row r="5" spans="1:51" x14ac:dyDescent="0.25">
      <c r="A5" s="4">
        <v>1992</v>
      </c>
      <c r="B5">
        <f>IF(TSA!B5&gt;0,1,0)</f>
        <v>0</v>
      </c>
      <c r="C5">
        <f>IF(TSA!C5&gt;0,1,0)</f>
        <v>1</v>
      </c>
      <c r="D5">
        <f>IF(TSA!D5&gt;0,1,0)</f>
        <v>0</v>
      </c>
      <c r="E5">
        <f>IF(TSA!E5&gt;0,1,0)</f>
        <v>0</v>
      </c>
      <c r="F5">
        <f>IF(TSA!F5&gt;0,1,0)</f>
        <v>0</v>
      </c>
      <c r="G5">
        <f>IF(TSA!G5&gt;0,1,0)</f>
        <v>0</v>
      </c>
      <c r="H5">
        <f>IF(TSA!H5&gt;0,1,0)</f>
        <v>0</v>
      </c>
      <c r="I5">
        <f>IF(TSA!I5&gt;0,1,0)</f>
        <v>0</v>
      </c>
      <c r="J5">
        <f>IF(TSA!J5&gt;0,1,0)</f>
        <v>0</v>
      </c>
      <c r="K5">
        <f>IF(TSA!K5&gt;0,1,0)</f>
        <v>0</v>
      </c>
      <c r="L5">
        <f>IF(TSA!L5&gt;0,1,0)</f>
        <v>0</v>
      </c>
      <c r="M5">
        <f>IF(TSA!M5&gt;0,1,0)</f>
        <v>1</v>
      </c>
      <c r="N5">
        <f>IF(TSA!N5&gt;0,1,0)</f>
        <v>1</v>
      </c>
      <c r="O5">
        <f>IF(TSA!O5&gt;0,1,0)</f>
        <v>0</v>
      </c>
      <c r="P5">
        <f>IF(TSA!P5&gt;0,1,0)</f>
        <v>0</v>
      </c>
      <c r="Q5">
        <f>IF(TSA!Q5&gt;0,1,0)</f>
        <v>0</v>
      </c>
      <c r="R5">
        <f>IF(TSA!R5&gt;0,1,0)</f>
        <v>0</v>
      </c>
      <c r="S5">
        <f>IF(TSA!S5&gt;0,1,0)</f>
        <v>0</v>
      </c>
      <c r="T5">
        <f>IF(TSA!T5&gt;0,1,0)</f>
        <v>0</v>
      </c>
      <c r="U5">
        <f>IF(TSA!U5&gt;0,1,0)</f>
        <v>0</v>
      </c>
      <c r="V5">
        <f>IF(TSA!V5&gt;0,1,0)</f>
        <v>0</v>
      </c>
      <c r="W5">
        <f>IF(TSA!W5&gt;0,1,0)</f>
        <v>0</v>
      </c>
      <c r="X5">
        <f>IF(TSA!X5&gt;0,1,0)</f>
        <v>0</v>
      </c>
      <c r="Y5">
        <f>IF(TSA!Y5&gt;0,1,0)</f>
        <v>1</v>
      </c>
      <c r="Z5">
        <f>IF(TSA!Z5&gt;0,1,0)</f>
        <v>0</v>
      </c>
      <c r="AA5">
        <f>IF(TSA!AA5&gt;0,1,0)</f>
        <v>0</v>
      </c>
      <c r="AB5">
        <f>IF(TSA!AB5&gt;0,1,0)</f>
        <v>0</v>
      </c>
      <c r="AC5">
        <f>IF(TSA!AC5&gt;0,1,0)</f>
        <v>0</v>
      </c>
      <c r="AD5">
        <f>IF(TSA!AD5&gt;0,1,0)</f>
        <v>0</v>
      </c>
      <c r="AE5">
        <f>IF(TSA!AE5&gt;0,1,0)</f>
        <v>0</v>
      </c>
      <c r="AF5">
        <f>IF(TSA!AF5&gt;0,1,0)</f>
        <v>0</v>
      </c>
      <c r="AG5">
        <f>IF(TSA!AG5&gt;0,1,0)</f>
        <v>0</v>
      </c>
      <c r="AH5">
        <f>IF(TSA!AH5&gt;0,1,0)</f>
        <v>0</v>
      </c>
      <c r="AI5">
        <f>IF(TSA!AI5&gt;0,1,0)</f>
        <v>0</v>
      </c>
      <c r="AJ5">
        <f>IF(TSA!AJ5&gt;0,1,0)</f>
        <v>0</v>
      </c>
      <c r="AK5">
        <f>IF(TSA!AK5&gt;0,1,0)</f>
        <v>0</v>
      </c>
      <c r="AL5">
        <f>IF(TSA!AL5&gt;0,1,0)</f>
        <v>0</v>
      </c>
      <c r="AM5">
        <f>IF(TSA!AM5&gt;0,1,0)</f>
        <v>1</v>
      </c>
      <c r="AN5">
        <f>IF(TSA!AN5&gt;0,1,0)</f>
        <v>0</v>
      </c>
      <c r="AO5">
        <f>IF(TSA!AO5&gt;0,1,0)</f>
        <v>0</v>
      </c>
      <c r="AP5">
        <f>IF(TSA!AP5&gt;0,1,0)</f>
        <v>1</v>
      </c>
      <c r="AQ5">
        <f>IF(TSA!AQ5&gt;0,1,0)</f>
        <v>0</v>
      </c>
      <c r="AR5">
        <f>IF(TSA!AR5&gt;0,1,0)</f>
        <v>0</v>
      </c>
      <c r="AS5">
        <f>IF(TSA!AS5&gt;0,1,0)</f>
        <v>0</v>
      </c>
      <c r="AT5">
        <f>IF(TSA!AT5&gt;0,1,0)</f>
        <v>0</v>
      </c>
      <c r="AU5">
        <f>IF(TSA!AU5&gt;0,1,0)</f>
        <v>0</v>
      </c>
      <c r="AV5">
        <f>IF(TSA!AV5&gt;0,1,0)</f>
        <v>1</v>
      </c>
      <c r="AW5">
        <f>IF(TSA!AW5&gt;0,1,0)</f>
        <v>0</v>
      </c>
      <c r="AX5">
        <f>IF(TSA!AX5&gt;0,1,0)</f>
        <v>0</v>
      </c>
      <c r="AY5">
        <f>IF(TSA!AY5&gt;0,1,0)</f>
        <v>0</v>
      </c>
    </row>
    <row r="6" spans="1:51" x14ac:dyDescent="0.25">
      <c r="A6" s="4">
        <v>1993</v>
      </c>
      <c r="B6">
        <f>IF(TSA!B6&gt;0,1,0)</f>
        <v>0</v>
      </c>
      <c r="C6">
        <f>IF(TSA!C6&gt;0,1,0)</f>
        <v>1</v>
      </c>
      <c r="D6">
        <f>IF(TSA!D6&gt;0,1,0)</f>
        <v>0</v>
      </c>
      <c r="E6">
        <f>IF(TSA!E6&gt;0,1,0)</f>
        <v>0</v>
      </c>
      <c r="F6">
        <f>IF(TSA!F6&gt;0,1,0)</f>
        <v>0</v>
      </c>
      <c r="G6">
        <f>IF(TSA!G6&gt;0,1,0)</f>
        <v>0</v>
      </c>
      <c r="H6">
        <f>IF(TSA!H6&gt;0,1,0)</f>
        <v>0</v>
      </c>
      <c r="I6">
        <f>IF(TSA!I6&gt;0,1,0)</f>
        <v>0</v>
      </c>
      <c r="J6">
        <f>IF(TSA!J6&gt;0,1,0)</f>
        <v>0</v>
      </c>
      <c r="K6">
        <f>IF(TSA!K6&gt;0,1,0)</f>
        <v>0</v>
      </c>
      <c r="L6">
        <f>IF(TSA!L6&gt;0,1,0)</f>
        <v>0</v>
      </c>
      <c r="M6">
        <f>IF(TSA!M6&gt;0,1,0)</f>
        <v>1</v>
      </c>
      <c r="N6">
        <f>IF(TSA!N6&gt;0,1,0)</f>
        <v>1</v>
      </c>
      <c r="O6">
        <f>IF(TSA!O6&gt;0,1,0)</f>
        <v>0</v>
      </c>
      <c r="P6">
        <f>IF(TSA!P6&gt;0,1,0)</f>
        <v>0</v>
      </c>
      <c r="Q6">
        <f>IF(TSA!Q6&gt;0,1,0)</f>
        <v>0</v>
      </c>
      <c r="R6">
        <f>IF(TSA!R6&gt;0,1,0)</f>
        <v>0</v>
      </c>
      <c r="S6">
        <f>IF(TSA!S6&gt;0,1,0)</f>
        <v>0</v>
      </c>
      <c r="T6">
        <f>IF(TSA!T6&gt;0,1,0)</f>
        <v>0</v>
      </c>
      <c r="U6">
        <f>IF(TSA!U6&gt;0,1,0)</f>
        <v>0</v>
      </c>
      <c r="V6">
        <f>IF(TSA!V6&gt;0,1,0)</f>
        <v>0</v>
      </c>
      <c r="W6">
        <f>IF(TSA!W6&gt;0,1,0)</f>
        <v>0</v>
      </c>
      <c r="X6">
        <f>IF(TSA!X6&gt;0,1,0)</f>
        <v>0</v>
      </c>
      <c r="Y6">
        <f>IF(TSA!Y6&gt;0,1,0)</f>
        <v>1</v>
      </c>
      <c r="Z6">
        <f>IF(TSA!Z6&gt;0,1,0)</f>
        <v>0</v>
      </c>
      <c r="AA6">
        <f>IF(TSA!AA6&gt;0,1,0)</f>
        <v>0</v>
      </c>
      <c r="AB6">
        <f>IF(TSA!AB6&gt;0,1,0)</f>
        <v>0</v>
      </c>
      <c r="AC6">
        <f>IF(TSA!AC6&gt;0,1,0)</f>
        <v>0</v>
      </c>
      <c r="AD6">
        <f>IF(TSA!AD6&gt;0,1,0)</f>
        <v>0</v>
      </c>
      <c r="AE6">
        <f>IF(TSA!AE6&gt;0,1,0)</f>
        <v>0</v>
      </c>
      <c r="AF6">
        <f>IF(TSA!AF6&gt;0,1,0)</f>
        <v>0</v>
      </c>
      <c r="AG6">
        <f>IF(TSA!AG6&gt;0,1,0)</f>
        <v>0</v>
      </c>
      <c r="AH6">
        <f>IF(TSA!AH6&gt;0,1,0)</f>
        <v>0</v>
      </c>
      <c r="AI6">
        <f>IF(TSA!AI6&gt;0,1,0)</f>
        <v>0</v>
      </c>
      <c r="AJ6">
        <f>IF(TSA!AJ6&gt;0,1,0)</f>
        <v>0</v>
      </c>
      <c r="AK6">
        <f>IF(TSA!AK6&gt;0,1,0)</f>
        <v>1</v>
      </c>
      <c r="AL6">
        <f>IF(TSA!AL6&gt;0,1,0)</f>
        <v>0</v>
      </c>
      <c r="AM6">
        <f>IF(TSA!AM6&gt;0,1,0)</f>
        <v>1</v>
      </c>
      <c r="AN6">
        <f>IF(TSA!AN6&gt;0,1,0)</f>
        <v>0</v>
      </c>
      <c r="AO6">
        <f>IF(TSA!AO6&gt;0,1,0)</f>
        <v>0</v>
      </c>
      <c r="AP6">
        <f>IF(TSA!AP6&gt;0,1,0)</f>
        <v>1</v>
      </c>
      <c r="AQ6">
        <f>IF(TSA!AQ6&gt;0,1,0)</f>
        <v>0</v>
      </c>
      <c r="AR6">
        <f>IF(TSA!AR6&gt;0,1,0)</f>
        <v>0</v>
      </c>
      <c r="AS6">
        <f>IF(TSA!AS6&gt;0,1,0)</f>
        <v>0</v>
      </c>
      <c r="AT6">
        <f>IF(TSA!AT6&gt;0,1,0)</f>
        <v>1</v>
      </c>
      <c r="AU6">
        <f>IF(TSA!AU6&gt;0,1,0)</f>
        <v>0</v>
      </c>
      <c r="AV6">
        <f>IF(TSA!AV6&gt;0,1,0)</f>
        <v>1</v>
      </c>
      <c r="AW6">
        <f>IF(TSA!AW6&gt;0,1,0)</f>
        <v>0</v>
      </c>
      <c r="AX6">
        <f>IF(TSA!AX6&gt;0,1,0)</f>
        <v>0</v>
      </c>
      <c r="AY6">
        <f>IF(TSA!AY6&gt;0,1,0)</f>
        <v>0</v>
      </c>
    </row>
    <row r="7" spans="1:51" x14ac:dyDescent="0.25">
      <c r="A7" s="4">
        <v>1994</v>
      </c>
      <c r="B7">
        <f>IF(TSA!B7&gt;0,1,0)</f>
        <v>0</v>
      </c>
      <c r="C7">
        <f>IF(TSA!C7&gt;0,1,0)</f>
        <v>1</v>
      </c>
      <c r="D7">
        <f>IF(TSA!D7&gt;0,1,0)</f>
        <v>0</v>
      </c>
      <c r="E7">
        <f>IF(TSA!E7&gt;0,1,0)</f>
        <v>0</v>
      </c>
      <c r="F7">
        <f>IF(TSA!F7&gt;0,1,0)</f>
        <v>0</v>
      </c>
      <c r="G7">
        <f>IF(TSA!G7&gt;0,1,0)</f>
        <v>0</v>
      </c>
      <c r="H7">
        <f>IF(TSA!H7&gt;0,1,0)</f>
        <v>0</v>
      </c>
      <c r="I7">
        <f>IF(TSA!I7&gt;0,1,0)</f>
        <v>0</v>
      </c>
      <c r="J7">
        <f>IF(TSA!J7&gt;0,1,0)</f>
        <v>0</v>
      </c>
      <c r="K7">
        <f>IF(TSA!K7&gt;0,1,0)</f>
        <v>0</v>
      </c>
      <c r="L7">
        <f>IF(TSA!L7&gt;0,1,0)</f>
        <v>0</v>
      </c>
      <c r="M7">
        <f>IF(TSA!M7&gt;0,1,0)</f>
        <v>1</v>
      </c>
      <c r="N7">
        <f>IF(TSA!N7&gt;0,1,0)</f>
        <v>1</v>
      </c>
      <c r="O7">
        <f>IF(TSA!O7&gt;0,1,0)</f>
        <v>0</v>
      </c>
      <c r="P7">
        <f>IF(TSA!P7&gt;0,1,0)</f>
        <v>0</v>
      </c>
      <c r="Q7">
        <f>IF(TSA!Q7&gt;0,1,0)</f>
        <v>0</v>
      </c>
      <c r="R7">
        <f>IF(TSA!R7&gt;0,1,0)</f>
        <v>0</v>
      </c>
      <c r="S7">
        <f>IF(TSA!S7&gt;0,1,0)</f>
        <v>1</v>
      </c>
      <c r="T7">
        <f>IF(TSA!T7&gt;0,1,0)</f>
        <v>0</v>
      </c>
      <c r="U7">
        <f>IF(TSA!U7&gt;0,1,0)</f>
        <v>0</v>
      </c>
      <c r="V7">
        <f>IF(TSA!V7&gt;0,1,0)</f>
        <v>0</v>
      </c>
      <c r="W7">
        <f>IF(TSA!W7&gt;0,1,0)</f>
        <v>0</v>
      </c>
      <c r="X7">
        <f>IF(TSA!X7&gt;0,1,0)</f>
        <v>0</v>
      </c>
      <c r="Y7">
        <f>IF(TSA!Y7&gt;0,1,0)</f>
        <v>1</v>
      </c>
      <c r="Z7">
        <f>IF(TSA!Z7&gt;0,1,0)</f>
        <v>0</v>
      </c>
      <c r="AA7">
        <f>IF(TSA!AA7&gt;0,1,0)</f>
        <v>0</v>
      </c>
      <c r="AB7">
        <f>IF(TSA!AB7&gt;0,1,0)</f>
        <v>0</v>
      </c>
      <c r="AC7">
        <f>IF(TSA!AC7&gt;0,1,0)</f>
        <v>0</v>
      </c>
      <c r="AD7">
        <f>IF(TSA!AD7&gt;0,1,0)</f>
        <v>0</v>
      </c>
      <c r="AE7">
        <f>IF(TSA!AE7&gt;0,1,0)</f>
        <v>0</v>
      </c>
      <c r="AF7">
        <f>IF(TSA!AF7&gt;0,1,0)</f>
        <v>0</v>
      </c>
      <c r="AG7">
        <f>IF(TSA!AG7&gt;0,1,0)</f>
        <v>0</v>
      </c>
      <c r="AH7">
        <f>IF(TSA!AH7&gt;0,1,0)</f>
        <v>0</v>
      </c>
      <c r="AI7">
        <f>IF(TSA!AI7&gt;0,1,0)</f>
        <v>0</v>
      </c>
      <c r="AJ7">
        <f>IF(TSA!AJ7&gt;0,1,0)</f>
        <v>0</v>
      </c>
      <c r="AK7">
        <f>IF(TSA!AK7&gt;0,1,0)</f>
        <v>1</v>
      </c>
      <c r="AL7">
        <f>IF(TSA!AL7&gt;0,1,0)</f>
        <v>0</v>
      </c>
      <c r="AM7">
        <f>IF(TSA!AM7&gt;0,1,0)</f>
        <v>1</v>
      </c>
      <c r="AN7">
        <f>IF(TSA!AN7&gt;0,1,0)</f>
        <v>0</v>
      </c>
      <c r="AO7">
        <f>IF(TSA!AO7&gt;0,1,0)</f>
        <v>0</v>
      </c>
      <c r="AP7">
        <f>IF(TSA!AP7&gt;0,1,0)</f>
        <v>1</v>
      </c>
      <c r="AQ7">
        <f>IF(TSA!AQ7&gt;0,1,0)</f>
        <v>0</v>
      </c>
      <c r="AR7">
        <f>IF(TSA!AR7&gt;0,1,0)</f>
        <v>0</v>
      </c>
      <c r="AS7">
        <f>IF(TSA!AS7&gt;0,1,0)</f>
        <v>0</v>
      </c>
      <c r="AT7">
        <f>IF(TSA!AT7&gt;0,1,0)</f>
        <v>1</v>
      </c>
      <c r="AU7">
        <f>IF(TSA!AU7&gt;0,1,0)</f>
        <v>0</v>
      </c>
      <c r="AV7">
        <f>IF(TSA!AV7&gt;0,1,0)</f>
        <v>1</v>
      </c>
      <c r="AW7">
        <f>IF(TSA!AW7&gt;0,1,0)</f>
        <v>0</v>
      </c>
      <c r="AX7">
        <f>IF(TSA!AX7&gt;0,1,0)</f>
        <v>0</v>
      </c>
      <c r="AY7">
        <f>IF(TSA!AY7&gt;0,1,0)</f>
        <v>0</v>
      </c>
    </row>
    <row r="8" spans="1:51" x14ac:dyDescent="0.25">
      <c r="A8" s="4">
        <v>1995</v>
      </c>
      <c r="B8">
        <f>IF(TSA!B8&gt;0,1,0)</f>
        <v>0</v>
      </c>
      <c r="C8">
        <f>IF(TSA!C8&gt;0,1,0)</f>
        <v>1</v>
      </c>
      <c r="D8">
        <f>IF(TSA!D8&gt;0,1,0)</f>
        <v>0</v>
      </c>
      <c r="E8">
        <f>IF(TSA!E8&gt;0,1,0)</f>
        <v>0</v>
      </c>
      <c r="F8">
        <f>IF(TSA!F8&gt;0,1,0)</f>
        <v>0</v>
      </c>
      <c r="G8">
        <f>IF(TSA!G8&gt;0,1,0)</f>
        <v>0</v>
      </c>
      <c r="H8">
        <f>IF(TSA!H8&gt;0,1,0)</f>
        <v>0</v>
      </c>
      <c r="I8">
        <f>IF(TSA!I8&gt;0,1,0)</f>
        <v>0</v>
      </c>
      <c r="J8">
        <f>IF(TSA!J8&gt;0,1,0)</f>
        <v>1</v>
      </c>
      <c r="K8">
        <f>IF(TSA!K8&gt;0,1,0)</f>
        <v>0</v>
      </c>
      <c r="L8">
        <f>IF(TSA!L8&gt;0,1,0)</f>
        <v>0</v>
      </c>
      <c r="M8">
        <f>IF(TSA!M8&gt;0,1,0)</f>
        <v>1</v>
      </c>
      <c r="N8">
        <f>IF(TSA!N8&gt;0,1,0)</f>
        <v>1</v>
      </c>
      <c r="O8">
        <f>IF(TSA!O8&gt;0,1,0)</f>
        <v>0</v>
      </c>
      <c r="P8">
        <f>IF(TSA!P8&gt;0,1,0)</f>
        <v>0</v>
      </c>
      <c r="Q8">
        <f>IF(TSA!Q8&gt;0,1,0)</f>
        <v>0</v>
      </c>
      <c r="R8">
        <f>IF(TSA!R8&gt;0,1,0)</f>
        <v>0</v>
      </c>
      <c r="S8">
        <f>IF(TSA!S8&gt;0,1,0)</f>
        <v>1</v>
      </c>
      <c r="T8">
        <f>IF(TSA!T8&gt;0,1,0)</f>
        <v>1</v>
      </c>
      <c r="U8">
        <f>IF(TSA!U8&gt;0,1,0)</f>
        <v>0</v>
      </c>
      <c r="V8">
        <f>IF(TSA!V8&gt;0,1,0)</f>
        <v>0</v>
      </c>
      <c r="W8">
        <f>IF(TSA!W8&gt;0,1,0)</f>
        <v>0</v>
      </c>
      <c r="X8">
        <f>IF(TSA!X8&gt;0,1,0)</f>
        <v>0</v>
      </c>
      <c r="Y8">
        <f>IF(TSA!Y8&gt;0,1,0)</f>
        <v>1</v>
      </c>
      <c r="Z8">
        <f>IF(TSA!Z8&gt;0,1,0)</f>
        <v>0</v>
      </c>
      <c r="AA8">
        <f>IF(TSA!AA8&gt;0,1,0)</f>
        <v>0</v>
      </c>
      <c r="AB8">
        <f>IF(TSA!AB8&gt;0,1,0)</f>
        <v>0</v>
      </c>
      <c r="AC8">
        <f>IF(TSA!AC8&gt;0,1,0)</f>
        <v>0</v>
      </c>
      <c r="AD8">
        <f>IF(TSA!AD8&gt;0,1,0)</f>
        <v>0</v>
      </c>
      <c r="AE8">
        <f>IF(TSA!AE8&gt;0,1,0)</f>
        <v>0</v>
      </c>
      <c r="AF8">
        <f>IF(TSA!AF8&gt;0,1,0)</f>
        <v>0</v>
      </c>
      <c r="AG8">
        <f>IF(TSA!AG8&gt;0,1,0)</f>
        <v>0</v>
      </c>
      <c r="AH8">
        <f>IF(TSA!AH8&gt;0,1,0)</f>
        <v>0</v>
      </c>
      <c r="AI8">
        <f>IF(TSA!AI8&gt;0,1,0)</f>
        <v>0</v>
      </c>
      <c r="AJ8">
        <f>IF(TSA!AJ8&gt;0,1,0)</f>
        <v>0</v>
      </c>
      <c r="AK8">
        <f>IF(TSA!AK8&gt;0,1,0)</f>
        <v>1</v>
      </c>
      <c r="AL8">
        <f>IF(TSA!AL8&gt;0,1,0)</f>
        <v>0</v>
      </c>
      <c r="AM8">
        <f>IF(TSA!AM8&gt;0,1,0)</f>
        <v>1</v>
      </c>
      <c r="AN8">
        <f>IF(TSA!AN8&gt;0,1,0)</f>
        <v>0</v>
      </c>
      <c r="AO8">
        <f>IF(TSA!AO8&gt;0,1,0)</f>
        <v>0</v>
      </c>
      <c r="AP8">
        <f>IF(TSA!AP8&gt;0,1,0)</f>
        <v>1</v>
      </c>
      <c r="AQ8">
        <f>IF(TSA!AQ8&gt;0,1,0)</f>
        <v>0</v>
      </c>
      <c r="AR8">
        <f>IF(TSA!AR8&gt;0,1,0)</f>
        <v>0</v>
      </c>
      <c r="AS8">
        <f>IF(TSA!AS8&gt;0,1,0)</f>
        <v>1</v>
      </c>
      <c r="AT8">
        <f>IF(TSA!AT8&gt;0,1,0)</f>
        <v>1</v>
      </c>
      <c r="AU8">
        <f>IF(TSA!AU8&gt;0,1,0)</f>
        <v>0</v>
      </c>
      <c r="AV8">
        <f>IF(TSA!AV8&gt;0,1,0)</f>
        <v>1</v>
      </c>
      <c r="AW8">
        <f>IF(TSA!AW8&gt;0,1,0)</f>
        <v>0</v>
      </c>
      <c r="AX8">
        <f>IF(TSA!AX8&gt;0,1,0)</f>
        <v>0</v>
      </c>
      <c r="AY8">
        <f>IF(TSA!AY8&gt;0,1,0)</f>
        <v>0</v>
      </c>
    </row>
    <row r="9" spans="1:51" x14ac:dyDescent="0.25">
      <c r="A9" s="4">
        <v>1996</v>
      </c>
      <c r="B9">
        <f>IF(TSA!B9&gt;0,1,0)</f>
        <v>0</v>
      </c>
      <c r="C9">
        <f>IF(TSA!C9&gt;0,1,0)</f>
        <v>1</v>
      </c>
      <c r="D9">
        <f>IF(TSA!D9&gt;0,1,0)</f>
        <v>0</v>
      </c>
      <c r="E9">
        <f>IF(TSA!E9&gt;0,1,0)</f>
        <v>0</v>
      </c>
      <c r="F9">
        <f>IF(TSA!F9&gt;0,1,0)</f>
        <v>0</v>
      </c>
      <c r="G9">
        <f>IF(TSA!G9&gt;0,1,0)</f>
        <v>0</v>
      </c>
      <c r="H9">
        <f>IF(TSA!H9&gt;0,1,0)</f>
        <v>0</v>
      </c>
      <c r="I9">
        <f>IF(TSA!I9&gt;0,1,0)</f>
        <v>0</v>
      </c>
      <c r="J9">
        <f>IF(TSA!J9&gt;0,1,0)</f>
        <v>1</v>
      </c>
      <c r="K9">
        <f>IF(TSA!K9&gt;0,1,0)</f>
        <v>0</v>
      </c>
      <c r="L9">
        <f>IF(TSA!L9&gt;0,1,0)</f>
        <v>0</v>
      </c>
      <c r="M9">
        <f>IF(TSA!M9&gt;0,1,0)</f>
        <v>1</v>
      </c>
      <c r="N9">
        <f>IF(TSA!N9&gt;0,1,0)</f>
        <v>1</v>
      </c>
      <c r="O9">
        <f>IF(TSA!O9&gt;0,1,0)</f>
        <v>0</v>
      </c>
      <c r="P9">
        <f>IF(TSA!P9&gt;0,1,0)</f>
        <v>0</v>
      </c>
      <c r="Q9">
        <f>IF(TSA!Q9&gt;0,1,0)</f>
        <v>0</v>
      </c>
      <c r="R9">
        <f>IF(TSA!R9&gt;0,1,0)</f>
        <v>0</v>
      </c>
      <c r="S9">
        <f>IF(TSA!S9&gt;0,1,0)</f>
        <v>1</v>
      </c>
      <c r="T9">
        <f>IF(TSA!T9&gt;0,1,0)</f>
        <v>1</v>
      </c>
      <c r="U9">
        <f>IF(TSA!U9&gt;0,1,0)</f>
        <v>1</v>
      </c>
      <c r="V9">
        <f>IF(TSA!V9&gt;0,1,0)</f>
        <v>0</v>
      </c>
      <c r="W9">
        <f>IF(TSA!W9&gt;0,1,0)</f>
        <v>0</v>
      </c>
      <c r="X9">
        <f>IF(TSA!X9&gt;0,1,0)</f>
        <v>0</v>
      </c>
      <c r="Y9">
        <f>IF(TSA!Y9&gt;0,1,0)</f>
        <v>1</v>
      </c>
      <c r="Z9">
        <f>IF(TSA!Z9&gt;0,1,0)</f>
        <v>0</v>
      </c>
      <c r="AA9">
        <f>IF(TSA!AA9&gt;0,1,0)</f>
        <v>0</v>
      </c>
      <c r="AB9">
        <f>IF(TSA!AB9&gt;0,1,0)</f>
        <v>0</v>
      </c>
      <c r="AC9">
        <f>IF(TSA!AC9&gt;0,1,0)</f>
        <v>0</v>
      </c>
      <c r="AD9">
        <f>IF(TSA!AD9&gt;0,1,0)</f>
        <v>0</v>
      </c>
      <c r="AE9">
        <f>IF(TSA!AE9&gt;0,1,0)</f>
        <v>0</v>
      </c>
      <c r="AF9">
        <f>IF(TSA!AF9&gt;0,1,0)</f>
        <v>0</v>
      </c>
      <c r="AG9">
        <f>IF(TSA!AG9&gt;0,1,0)</f>
        <v>0</v>
      </c>
      <c r="AH9">
        <f>IF(TSA!AH9&gt;0,1,0)</f>
        <v>0</v>
      </c>
      <c r="AI9">
        <f>IF(TSA!AI9&gt;0,1,0)</f>
        <v>0</v>
      </c>
      <c r="AJ9">
        <f>IF(TSA!AJ9&gt;0,1,0)</f>
        <v>0</v>
      </c>
      <c r="AK9">
        <f>IF(TSA!AK9&gt;0,1,0)</f>
        <v>1</v>
      </c>
      <c r="AL9">
        <f>IF(TSA!AL9&gt;0,1,0)</f>
        <v>1</v>
      </c>
      <c r="AM9">
        <f>IF(TSA!AM9&gt;0,1,0)</f>
        <v>1</v>
      </c>
      <c r="AN9">
        <f>IF(TSA!AN9&gt;0,1,0)</f>
        <v>0</v>
      </c>
      <c r="AO9">
        <f>IF(TSA!AO9&gt;0,1,0)</f>
        <v>0</v>
      </c>
      <c r="AP9">
        <f>IF(TSA!AP9&gt;0,1,0)</f>
        <v>1</v>
      </c>
      <c r="AQ9">
        <f>IF(TSA!AQ9&gt;0,1,0)</f>
        <v>0</v>
      </c>
      <c r="AR9">
        <f>IF(TSA!AR9&gt;0,1,0)</f>
        <v>0</v>
      </c>
      <c r="AS9">
        <f>IF(TSA!AS9&gt;0,1,0)</f>
        <v>1</v>
      </c>
      <c r="AT9">
        <f>IF(TSA!AT9&gt;0,1,0)</f>
        <v>1</v>
      </c>
      <c r="AU9">
        <f>IF(TSA!AU9&gt;0,1,0)</f>
        <v>0</v>
      </c>
      <c r="AV9">
        <f>IF(TSA!AV9&gt;0,1,0)</f>
        <v>1</v>
      </c>
      <c r="AW9">
        <f>IF(TSA!AW9&gt;0,1,0)</f>
        <v>0</v>
      </c>
      <c r="AX9">
        <f>IF(TSA!AX9&gt;0,1,0)</f>
        <v>0</v>
      </c>
      <c r="AY9">
        <f>IF(TSA!AY9&gt;0,1,0)</f>
        <v>0</v>
      </c>
    </row>
    <row r="10" spans="1:51" x14ac:dyDescent="0.25">
      <c r="A10" s="4">
        <v>1997</v>
      </c>
      <c r="B10">
        <f>IF(TSA!B10&gt;0,1,0)</f>
        <v>0</v>
      </c>
      <c r="C10">
        <f>IF(TSA!C10&gt;0,1,0)</f>
        <v>1</v>
      </c>
      <c r="D10">
        <f>IF(TSA!D10&gt;0,1,0)</f>
        <v>0</v>
      </c>
      <c r="E10">
        <f>IF(TSA!E10&gt;0,1,0)</f>
        <v>0</v>
      </c>
      <c r="F10">
        <f>IF(TSA!F10&gt;0,1,0)</f>
        <v>0</v>
      </c>
      <c r="G10">
        <f>IF(TSA!G10&gt;0,1,0)</f>
        <v>0</v>
      </c>
      <c r="H10">
        <f>IF(TSA!H10&gt;0,1,0)</f>
        <v>0</v>
      </c>
      <c r="I10">
        <f>IF(TSA!I10&gt;0,1,0)</f>
        <v>0</v>
      </c>
      <c r="J10">
        <f>IF(TSA!J10&gt;0,1,0)</f>
        <v>1</v>
      </c>
      <c r="K10">
        <f>IF(TSA!K10&gt;0,1,0)</f>
        <v>0</v>
      </c>
      <c r="L10">
        <f>IF(TSA!L10&gt;0,1,0)</f>
        <v>0</v>
      </c>
      <c r="M10">
        <f>IF(TSA!M10&gt;0,1,0)</f>
        <v>1</v>
      </c>
      <c r="N10">
        <f>IF(TSA!N10&gt;0,1,0)</f>
        <v>1</v>
      </c>
      <c r="O10">
        <f>IF(TSA!O10&gt;0,1,0)</f>
        <v>0</v>
      </c>
      <c r="P10">
        <f>IF(TSA!P10&gt;0,1,0)</f>
        <v>0</v>
      </c>
      <c r="Q10">
        <f>IF(TSA!Q10&gt;0,1,0)</f>
        <v>0</v>
      </c>
      <c r="R10">
        <f>IF(TSA!R10&gt;0,1,0)</f>
        <v>0</v>
      </c>
      <c r="S10">
        <f>IF(TSA!S10&gt;0,1,0)</f>
        <v>1</v>
      </c>
      <c r="T10">
        <f>IF(TSA!T10&gt;0,1,0)</f>
        <v>1</v>
      </c>
      <c r="U10">
        <f>IF(TSA!U10&gt;0,1,0)</f>
        <v>1</v>
      </c>
      <c r="V10">
        <f>IF(TSA!V10&gt;0,1,0)</f>
        <v>0</v>
      </c>
      <c r="W10">
        <f>IF(TSA!W10&gt;0,1,0)</f>
        <v>0</v>
      </c>
      <c r="X10">
        <f>IF(TSA!X10&gt;0,1,0)</f>
        <v>0</v>
      </c>
      <c r="Y10">
        <f>IF(TSA!Y10&gt;0,1,0)</f>
        <v>1</v>
      </c>
      <c r="Z10">
        <f>IF(TSA!Z10&gt;0,1,0)</f>
        <v>1</v>
      </c>
      <c r="AA10">
        <f>IF(TSA!AA10&gt;0,1,0)</f>
        <v>0</v>
      </c>
      <c r="AB10">
        <f>IF(TSA!AB10&gt;0,1,0)</f>
        <v>0</v>
      </c>
      <c r="AC10">
        <f>IF(TSA!AC10&gt;0,1,0)</f>
        <v>0</v>
      </c>
      <c r="AD10">
        <f>IF(TSA!AD10&gt;0,1,0)</f>
        <v>0</v>
      </c>
      <c r="AE10">
        <f>IF(TSA!AE10&gt;0,1,0)</f>
        <v>0</v>
      </c>
      <c r="AF10">
        <f>IF(TSA!AF10&gt;0,1,0)</f>
        <v>0</v>
      </c>
      <c r="AG10">
        <f>IF(TSA!AG10&gt;0,1,0)</f>
        <v>0</v>
      </c>
      <c r="AH10">
        <f>IF(TSA!AH10&gt;0,1,0)</f>
        <v>0</v>
      </c>
      <c r="AI10">
        <f>IF(TSA!AI10&gt;0,1,0)</f>
        <v>0</v>
      </c>
      <c r="AJ10">
        <f>IF(TSA!AJ10&gt;0,1,0)</f>
        <v>0</v>
      </c>
      <c r="AK10">
        <f>IF(TSA!AK10&gt;0,1,0)</f>
        <v>1</v>
      </c>
      <c r="AL10">
        <f>IF(TSA!AL10&gt;0,1,0)</f>
        <v>1</v>
      </c>
      <c r="AM10">
        <f>IF(TSA!AM10&gt;0,1,0)</f>
        <v>1</v>
      </c>
      <c r="AN10">
        <f>IF(TSA!AN10&gt;0,1,0)</f>
        <v>1</v>
      </c>
      <c r="AO10">
        <f>IF(TSA!AO10&gt;0,1,0)</f>
        <v>0</v>
      </c>
      <c r="AP10">
        <f>IF(TSA!AP10&gt;0,1,0)</f>
        <v>1</v>
      </c>
      <c r="AQ10">
        <f>IF(TSA!AQ10&gt;0,1,0)</f>
        <v>0</v>
      </c>
      <c r="AR10">
        <f>IF(TSA!AR10&gt;0,1,0)</f>
        <v>1</v>
      </c>
      <c r="AS10">
        <f>IF(TSA!AS10&gt;0,1,0)</f>
        <v>1</v>
      </c>
      <c r="AT10">
        <f>IF(TSA!AT10&gt;0,1,0)</f>
        <v>1</v>
      </c>
      <c r="AU10">
        <f>IF(TSA!AU10&gt;0,1,0)</f>
        <v>0</v>
      </c>
      <c r="AV10">
        <f>IF(TSA!AV10&gt;0,1,0)</f>
        <v>1</v>
      </c>
      <c r="AW10">
        <f>IF(TSA!AW10&gt;0,1,0)</f>
        <v>0</v>
      </c>
      <c r="AX10">
        <f>IF(TSA!AX10&gt;0,1,0)</f>
        <v>0</v>
      </c>
      <c r="AY10">
        <f>IF(TSA!AY10&gt;0,1,0)</f>
        <v>0</v>
      </c>
    </row>
    <row r="11" spans="1:51" x14ac:dyDescent="0.25">
      <c r="A11" s="4">
        <v>1998</v>
      </c>
      <c r="B11">
        <f>IF(TSA!B11&gt;0,1,0)</f>
        <v>0</v>
      </c>
      <c r="C11">
        <f>IF(TSA!C11&gt;0,1,0)</f>
        <v>1</v>
      </c>
      <c r="D11">
        <f>IF(TSA!D11&gt;0,1,0)</f>
        <v>0</v>
      </c>
      <c r="E11">
        <f>IF(TSA!E11&gt;0,1,0)</f>
        <v>0</v>
      </c>
      <c r="F11">
        <f>IF(TSA!F11&gt;0,1,0)</f>
        <v>0</v>
      </c>
      <c r="G11">
        <f>IF(TSA!G11&gt;0,1,0)</f>
        <v>0</v>
      </c>
      <c r="H11">
        <f>IF(TSA!H11&gt;0,1,0)</f>
        <v>0</v>
      </c>
      <c r="I11">
        <f>IF(TSA!I11&gt;0,1,0)</f>
        <v>0</v>
      </c>
      <c r="J11">
        <f>IF(TSA!J11&gt;0,1,0)</f>
        <v>1</v>
      </c>
      <c r="K11">
        <f>IF(TSA!K11&gt;0,1,0)</f>
        <v>0</v>
      </c>
      <c r="L11">
        <f>IF(TSA!L11&gt;0,1,0)</f>
        <v>0</v>
      </c>
      <c r="M11">
        <f>IF(TSA!M11&gt;0,1,0)</f>
        <v>1</v>
      </c>
      <c r="N11">
        <f>IF(TSA!N11&gt;0,1,0)</f>
        <v>1</v>
      </c>
      <c r="O11">
        <f>IF(TSA!O11&gt;0,1,0)</f>
        <v>1</v>
      </c>
      <c r="P11">
        <f>IF(TSA!P11&gt;0,1,0)</f>
        <v>0</v>
      </c>
      <c r="Q11">
        <f>IF(TSA!Q11&gt;0,1,0)</f>
        <v>0</v>
      </c>
      <c r="R11">
        <f>IF(TSA!R11&gt;0,1,0)</f>
        <v>0</v>
      </c>
      <c r="S11">
        <f>IF(TSA!S11&gt;0,1,0)</f>
        <v>1</v>
      </c>
      <c r="T11">
        <f>IF(TSA!T11&gt;0,1,0)</f>
        <v>1</v>
      </c>
      <c r="U11">
        <f>IF(TSA!U11&gt;0,1,0)</f>
        <v>1</v>
      </c>
      <c r="V11">
        <f>IF(TSA!V11&gt;0,1,0)</f>
        <v>0</v>
      </c>
      <c r="W11">
        <f>IF(TSA!W11&gt;0,1,0)</f>
        <v>0</v>
      </c>
      <c r="X11">
        <f>IF(TSA!X11&gt;0,1,0)</f>
        <v>0</v>
      </c>
      <c r="Y11">
        <f>IF(TSA!Y11&gt;0,1,0)</f>
        <v>1</v>
      </c>
      <c r="Z11">
        <f>IF(TSA!Z11&gt;0,1,0)</f>
        <v>1</v>
      </c>
      <c r="AA11">
        <f>IF(TSA!AA11&gt;0,1,0)</f>
        <v>0</v>
      </c>
      <c r="AB11">
        <f>IF(TSA!AB11&gt;0,1,0)</f>
        <v>0</v>
      </c>
      <c r="AC11">
        <f>IF(TSA!AC11&gt;0,1,0)</f>
        <v>0</v>
      </c>
      <c r="AD11">
        <f>IF(TSA!AD11&gt;0,1,0)</f>
        <v>0</v>
      </c>
      <c r="AE11">
        <f>IF(TSA!AE11&gt;0,1,0)</f>
        <v>0</v>
      </c>
      <c r="AF11">
        <f>IF(TSA!AF11&gt;0,1,0)</f>
        <v>0</v>
      </c>
      <c r="AG11">
        <f>IF(TSA!AG11&gt;0,1,0)</f>
        <v>0</v>
      </c>
      <c r="AH11">
        <f>IF(TSA!AH11&gt;0,1,0)</f>
        <v>0</v>
      </c>
      <c r="AI11">
        <f>IF(TSA!AI11&gt;0,1,0)</f>
        <v>0</v>
      </c>
      <c r="AJ11">
        <f>IF(TSA!AJ11&gt;0,1,0)</f>
        <v>0</v>
      </c>
      <c r="AK11">
        <f>IF(TSA!AK11&gt;0,1,0)</f>
        <v>1</v>
      </c>
      <c r="AL11">
        <f>IF(TSA!AL11&gt;0,1,0)</f>
        <v>1</v>
      </c>
      <c r="AM11">
        <f>IF(TSA!AM11&gt;0,1,0)</f>
        <v>1</v>
      </c>
      <c r="AN11">
        <f>IF(TSA!AN11&gt;0,1,0)</f>
        <v>1</v>
      </c>
      <c r="AO11">
        <f>IF(TSA!AO11&gt;0,1,0)</f>
        <v>0</v>
      </c>
      <c r="AP11">
        <f>IF(TSA!AP11&gt;0,1,0)</f>
        <v>1</v>
      </c>
      <c r="AQ11">
        <f>IF(TSA!AQ11&gt;0,1,0)</f>
        <v>1</v>
      </c>
      <c r="AR11">
        <f>IF(TSA!AR11&gt;0,1,0)</f>
        <v>1</v>
      </c>
      <c r="AS11">
        <f>IF(TSA!AS11&gt;0,1,0)</f>
        <v>1</v>
      </c>
      <c r="AT11">
        <f>IF(TSA!AT11&gt;0,1,0)</f>
        <v>1</v>
      </c>
      <c r="AU11">
        <f>IF(TSA!AU11&gt;0,1,0)</f>
        <v>0</v>
      </c>
      <c r="AV11">
        <f>IF(TSA!AV11&gt;0,1,0)</f>
        <v>1</v>
      </c>
      <c r="AW11">
        <f>IF(TSA!AW11&gt;0,1,0)</f>
        <v>0</v>
      </c>
      <c r="AX11">
        <f>IF(TSA!AX11&gt;0,1,0)</f>
        <v>0</v>
      </c>
      <c r="AY11">
        <f>IF(TSA!AY11&gt;0,1,0)</f>
        <v>0</v>
      </c>
    </row>
    <row r="12" spans="1:51" x14ac:dyDescent="0.25">
      <c r="A12" s="4">
        <v>1999</v>
      </c>
      <c r="B12">
        <f>IF(TSA!B12&gt;0,1,0)</f>
        <v>0</v>
      </c>
      <c r="C12">
        <f>IF(TSA!C12&gt;0,1,0)</f>
        <v>1</v>
      </c>
      <c r="D12">
        <f>IF(TSA!D12&gt;0,1,0)</f>
        <v>1</v>
      </c>
      <c r="E12">
        <f>IF(TSA!E12&gt;0,1,0)</f>
        <v>0</v>
      </c>
      <c r="F12">
        <f>IF(TSA!F12&gt;0,1,0)</f>
        <v>1</v>
      </c>
      <c r="G12">
        <f>IF(TSA!G12&gt;0,1,0)</f>
        <v>0</v>
      </c>
      <c r="H12">
        <f>IF(TSA!H12&gt;0,1,0)</f>
        <v>0</v>
      </c>
      <c r="I12">
        <f>IF(TSA!I12&gt;0,1,0)</f>
        <v>0</v>
      </c>
      <c r="J12">
        <f>IF(TSA!J12&gt;0,1,0)</f>
        <v>1</v>
      </c>
      <c r="K12">
        <f>IF(TSA!K12&gt;0,1,0)</f>
        <v>0</v>
      </c>
      <c r="L12">
        <f>IF(TSA!L12&gt;0,1,0)</f>
        <v>1</v>
      </c>
      <c r="M12">
        <f>IF(TSA!M12&gt;0,1,0)</f>
        <v>1</v>
      </c>
      <c r="N12">
        <f>IF(TSA!N12&gt;0,1,0)</f>
        <v>1</v>
      </c>
      <c r="O12">
        <f>IF(TSA!O12&gt;0,1,0)</f>
        <v>1</v>
      </c>
      <c r="P12">
        <f>IF(TSA!P12&gt;0,1,0)</f>
        <v>0</v>
      </c>
      <c r="Q12">
        <f>IF(TSA!Q12&gt;0,1,0)</f>
        <v>0</v>
      </c>
      <c r="R12">
        <f>IF(TSA!R12&gt;0,1,0)</f>
        <v>1</v>
      </c>
      <c r="S12">
        <f>IF(TSA!S12&gt;0,1,0)</f>
        <v>1</v>
      </c>
      <c r="T12">
        <f>IF(TSA!T12&gt;0,1,0)</f>
        <v>1</v>
      </c>
      <c r="U12">
        <f>IF(TSA!U12&gt;0,1,0)</f>
        <v>1</v>
      </c>
      <c r="V12">
        <f>IF(TSA!V12&gt;0,1,0)</f>
        <v>0</v>
      </c>
      <c r="W12">
        <f>IF(TSA!W12&gt;0,1,0)</f>
        <v>0</v>
      </c>
      <c r="X12">
        <f>IF(TSA!X12&gt;0,1,0)</f>
        <v>0</v>
      </c>
      <c r="Y12">
        <f>IF(TSA!Y12&gt;0,1,0)</f>
        <v>1</v>
      </c>
      <c r="Z12">
        <f>IF(TSA!Z12&gt;0,1,0)</f>
        <v>1</v>
      </c>
      <c r="AA12">
        <f>IF(TSA!AA12&gt;0,1,0)</f>
        <v>0</v>
      </c>
      <c r="AB12">
        <f>IF(TSA!AB12&gt;0,1,0)</f>
        <v>0</v>
      </c>
      <c r="AC12">
        <f>IF(TSA!AC12&gt;0,1,0)</f>
        <v>0</v>
      </c>
      <c r="AD12">
        <f>IF(TSA!AD12&gt;0,1,0)</f>
        <v>0</v>
      </c>
      <c r="AE12">
        <f>IF(TSA!AE12&gt;0,1,0)</f>
        <v>1</v>
      </c>
      <c r="AF12">
        <f>IF(TSA!AF12&gt;0,1,0)</f>
        <v>0</v>
      </c>
      <c r="AG12">
        <f>IF(TSA!AG12&gt;0,1,0)</f>
        <v>0</v>
      </c>
      <c r="AH12">
        <f>IF(TSA!AH12&gt;0,1,0)</f>
        <v>0</v>
      </c>
      <c r="AI12">
        <f>IF(TSA!AI12&gt;0,1,0)</f>
        <v>0</v>
      </c>
      <c r="AJ12">
        <f>IF(TSA!AJ12&gt;0,1,0)</f>
        <v>0</v>
      </c>
      <c r="AK12">
        <f>IF(TSA!AK12&gt;0,1,0)</f>
        <v>1</v>
      </c>
      <c r="AL12">
        <f>IF(TSA!AL12&gt;0,1,0)</f>
        <v>1</v>
      </c>
      <c r="AM12">
        <f>IF(TSA!AM12&gt;0,1,0)</f>
        <v>1</v>
      </c>
      <c r="AN12">
        <f>IF(TSA!AN12&gt;0,1,0)</f>
        <v>1</v>
      </c>
      <c r="AO12">
        <f>IF(TSA!AO12&gt;0,1,0)</f>
        <v>0</v>
      </c>
      <c r="AP12">
        <f>IF(TSA!AP12&gt;0,1,0)</f>
        <v>1</v>
      </c>
      <c r="AQ12">
        <f>IF(TSA!AQ12&gt;0,1,0)</f>
        <v>1</v>
      </c>
      <c r="AR12">
        <f>IF(TSA!AR12&gt;0,1,0)</f>
        <v>1</v>
      </c>
      <c r="AS12">
        <f>IF(TSA!AS12&gt;0,1,0)</f>
        <v>1</v>
      </c>
      <c r="AT12">
        <f>IF(TSA!AT12&gt;0,1,0)</f>
        <v>1</v>
      </c>
      <c r="AU12">
        <f>IF(TSA!AU12&gt;0,1,0)</f>
        <v>0</v>
      </c>
      <c r="AV12">
        <f>IF(TSA!AV12&gt;0,1,0)</f>
        <v>1</v>
      </c>
      <c r="AW12">
        <f>IF(TSA!AW12&gt;0,1,0)</f>
        <v>0</v>
      </c>
      <c r="AX12">
        <f>IF(TSA!AX12&gt;0,1,0)</f>
        <v>0</v>
      </c>
      <c r="AY12">
        <f>IF(TSA!AY12&gt;0,1,0)</f>
        <v>0</v>
      </c>
    </row>
    <row r="13" spans="1:51" x14ac:dyDescent="0.25">
      <c r="A13" s="33">
        <v>2000</v>
      </c>
      <c r="B13" s="34">
        <f>IF(TSA!B13&gt;0,1,0)</f>
        <v>1</v>
      </c>
      <c r="C13" s="34">
        <f>IF(TSA!C13&gt;0,1,0)</f>
        <v>1</v>
      </c>
      <c r="D13" s="34">
        <f>IF(TSA!D13&gt;0,1,0)</f>
        <v>1</v>
      </c>
      <c r="E13" s="34">
        <f>IF(TSA!E13&gt;0,1,0)</f>
        <v>0</v>
      </c>
      <c r="F13" s="34">
        <f>IF(TSA!F13&gt;0,1,0)</f>
        <v>1</v>
      </c>
      <c r="G13" s="34">
        <f>IF(TSA!G13&gt;0,1,0)</f>
        <v>0</v>
      </c>
      <c r="H13" s="34">
        <f>IF(TSA!H13&gt;0,1,0)</f>
        <v>0</v>
      </c>
      <c r="I13" s="34">
        <f>IF(TSA!I13&gt;0,1,0)</f>
        <v>1</v>
      </c>
      <c r="J13" s="34">
        <f>IF(TSA!J13&gt;0,1,0)</f>
        <v>1</v>
      </c>
      <c r="K13" s="34">
        <f>IF(TSA!K13&gt;0,1,0)</f>
        <v>0</v>
      </c>
      <c r="L13" s="34">
        <f>IF(TSA!L13&gt;0,1,0)</f>
        <v>1</v>
      </c>
      <c r="M13" s="34">
        <f>IF(TSA!M13&gt;0,1,0)</f>
        <v>1</v>
      </c>
      <c r="N13" s="34">
        <f>IF(TSA!N13&gt;0,1,0)</f>
        <v>1</v>
      </c>
      <c r="O13" s="34">
        <f>IF(TSA!O13&gt;0,1,0)</f>
        <v>1</v>
      </c>
      <c r="P13" s="34">
        <f>IF(TSA!P13&gt;0,1,0)</f>
        <v>1</v>
      </c>
      <c r="Q13" s="34">
        <f>IF(TSA!Q13&gt;0,1,0)</f>
        <v>0</v>
      </c>
      <c r="R13" s="34">
        <f>IF(TSA!R13&gt;0,1,0)</f>
        <v>1</v>
      </c>
      <c r="S13" s="34">
        <f>IF(TSA!S13&gt;0,1,0)</f>
        <v>1</v>
      </c>
      <c r="T13" s="34">
        <f>IF(TSA!T13&gt;0,1,0)</f>
        <v>1</v>
      </c>
      <c r="U13" s="34">
        <f>IF(TSA!U13&gt;0,1,0)</f>
        <v>1</v>
      </c>
      <c r="V13" s="34">
        <f>IF(TSA!V13&gt;0,1,0)</f>
        <v>1</v>
      </c>
      <c r="W13" s="34">
        <f>IF(TSA!W13&gt;0,1,0)</f>
        <v>0</v>
      </c>
      <c r="X13" s="34">
        <f>IF(TSA!X13&gt;0,1,0)</f>
        <v>1</v>
      </c>
      <c r="Y13" s="34">
        <f>IF(TSA!Y13&gt;0,1,0)</f>
        <v>1</v>
      </c>
      <c r="Z13" s="34">
        <f>IF(TSA!Z13&gt;0,1,0)</f>
        <v>1</v>
      </c>
      <c r="AA13" s="34">
        <f>IF(TSA!AA13&gt;0,1,0)</f>
        <v>0</v>
      </c>
      <c r="AB13" s="34">
        <f>IF(TSA!AB13&gt;0,1,0)</f>
        <v>0</v>
      </c>
      <c r="AC13" s="34">
        <f>IF(TSA!AC13&gt;0,1,0)</f>
        <v>0</v>
      </c>
      <c r="AD13" s="34">
        <f>IF(TSA!AD13&gt;0,1,0)</f>
        <v>0</v>
      </c>
      <c r="AE13" s="34">
        <f>IF(TSA!AE13&gt;0,1,0)</f>
        <v>1</v>
      </c>
      <c r="AF13" s="34">
        <f>IF(TSA!AF13&gt;0,1,0)</f>
        <v>0</v>
      </c>
      <c r="AG13" s="34">
        <f>IF(TSA!AG13&gt;0,1,0)</f>
        <v>0</v>
      </c>
      <c r="AH13" s="34">
        <f>IF(TSA!AH13&gt;0,1,0)</f>
        <v>0</v>
      </c>
      <c r="AI13" s="34">
        <f>IF(TSA!AI13&gt;0,1,0)</f>
        <v>1</v>
      </c>
      <c r="AJ13" s="34">
        <f>IF(TSA!AJ13&gt;0,1,0)</f>
        <v>1</v>
      </c>
      <c r="AK13" s="34">
        <f>IF(TSA!AK13&gt;0,1,0)</f>
        <v>1</v>
      </c>
      <c r="AL13" s="34">
        <f>IF(TSA!AL13&gt;0,1,0)</f>
        <v>1</v>
      </c>
      <c r="AM13" s="34">
        <f>IF(TSA!AM13&gt;0,1,0)</f>
        <v>1</v>
      </c>
      <c r="AN13" s="34">
        <f>IF(TSA!AN13&gt;0,1,0)</f>
        <v>1</v>
      </c>
      <c r="AO13" s="34">
        <f>IF(TSA!AO13&gt;0,1,0)</f>
        <v>0</v>
      </c>
      <c r="AP13" s="34">
        <f>IF(TSA!AP13&gt;0,1,0)</f>
        <v>1</v>
      </c>
      <c r="AQ13" s="34">
        <f>IF(TSA!AQ13&gt;0,1,0)</f>
        <v>1</v>
      </c>
      <c r="AR13" s="34">
        <f>IF(TSA!AR13&gt;0,1,0)</f>
        <v>1</v>
      </c>
      <c r="AS13" s="34">
        <f>IF(TSA!AS13&gt;0,1,0)</f>
        <v>1</v>
      </c>
      <c r="AT13" s="34">
        <f>IF(TSA!AT13&gt;0,1,0)</f>
        <v>1</v>
      </c>
      <c r="AU13" s="34">
        <f>IF(TSA!AU13&gt;0,1,0)</f>
        <v>0</v>
      </c>
      <c r="AV13" s="34">
        <f>IF(TSA!AV13&gt;0,1,0)</f>
        <v>1</v>
      </c>
      <c r="AW13" s="34">
        <f>IF(TSA!AW13&gt;0,1,0)</f>
        <v>0</v>
      </c>
      <c r="AX13" s="34">
        <f>IF(TSA!AX13&gt;0,1,0)</f>
        <v>0</v>
      </c>
      <c r="AY13" s="34">
        <f>IF(TSA!AY13&gt;0,1,0)</f>
        <v>0</v>
      </c>
    </row>
    <row r="14" spans="1:51" s="36" customFormat="1" x14ac:dyDescent="0.25">
      <c r="A14" s="35">
        <v>2001</v>
      </c>
      <c r="B14" s="36">
        <f>IF(TSA!B14&gt;0,1,0)</f>
        <v>1</v>
      </c>
      <c r="C14" s="36">
        <f>IF(TSA!C14&gt;0,1,0)</f>
        <v>1</v>
      </c>
      <c r="D14" s="36">
        <f>IF(TSA!D14&gt;0,1,0)</f>
        <v>1</v>
      </c>
      <c r="E14" s="36">
        <f>IF(TSA!E14&gt;0,1,0)</f>
        <v>0</v>
      </c>
      <c r="F14" s="36">
        <f>IF(TSA!F14&gt;0,1,0)</f>
        <v>1</v>
      </c>
      <c r="G14" s="36">
        <f>IF(TSA!G14&gt;0,1,0)</f>
        <v>0</v>
      </c>
      <c r="H14" s="36">
        <f>IF(TSA!H14&gt;0,1,0)</f>
        <v>0</v>
      </c>
      <c r="I14" s="36">
        <f>IF(TSA!I14&gt;0,1,0)</f>
        <v>1</v>
      </c>
      <c r="J14" s="36">
        <f>IF(TSA!J14&gt;0,1,0)</f>
        <v>1</v>
      </c>
      <c r="K14" s="36">
        <f>IF(TSA!K14&gt;0,1,0)</f>
        <v>0</v>
      </c>
      <c r="L14" s="36">
        <f>IF(TSA!L14&gt;0,1,0)</f>
        <v>1</v>
      </c>
      <c r="M14" s="36">
        <f>IF(TSA!M14&gt;0,1,0)</f>
        <v>1</v>
      </c>
      <c r="N14" s="36">
        <f>IF(TSA!N14&gt;0,1,0)</f>
        <v>1</v>
      </c>
      <c r="O14" s="36">
        <f>IF(TSA!O14&gt;0,1,0)</f>
        <v>1</v>
      </c>
      <c r="P14" s="36">
        <f>IF(TSA!P14&gt;0,1,0)</f>
        <v>1</v>
      </c>
      <c r="Q14" s="36">
        <f>IF(TSA!Q14&gt;0,1,0)</f>
        <v>0</v>
      </c>
      <c r="R14" s="36">
        <f>IF(TSA!R14&gt;0,1,0)</f>
        <v>1</v>
      </c>
      <c r="S14" s="36">
        <f>IF(TSA!S14&gt;0,1,0)</f>
        <v>1</v>
      </c>
      <c r="T14" s="36">
        <f>IF(TSA!T14&gt;0,1,0)</f>
        <v>1</v>
      </c>
      <c r="U14" s="36">
        <f>IF(TSA!U14&gt;0,1,0)</f>
        <v>1</v>
      </c>
      <c r="V14" s="36">
        <f>IF(TSA!V14&gt;0,1,0)</f>
        <v>1</v>
      </c>
      <c r="W14" s="36">
        <f>IF(TSA!W14&gt;0,1,0)</f>
        <v>1</v>
      </c>
      <c r="X14" s="36">
        <f>IF(TSA!X14&gt;0,1,0)</f>
        <v>1</v>
      </c>
      <c r="Y14" s="36">
        <f>IF(TSA!Y14&gt;0,1,0)</f>
        <v>1</v>
      </c>
      <c r="Z14" s="36">
        <f>IF(TSA!Z14&gt;0,1,0)</f>
        <v>1</v>
      </c>
      <c r="AA14" s="36">
        <f>IF(TSA!AA14&gt;0,1,0)</f>
        <v>0</v>
      </c>
      <c r="AB14" s="36">
        <f>IF(TSA!AB14&gt;0,1,0)</f>
        <v>0</v>
      </c>
      <c r="AC14" s="36">
        <f>IF(TSA!AC14&gt;0,1,0)</f>
        <v>0</v>
      </c>
      <c r="AD14" s="36">
        <f>IF(TSA!AD14&gt;0,1,0)</f>
        <v>0</v>
      </c>
      <c r="AE14" s="36">
        <f>IF(TSA!AE14&gt;0,1,0)</f>
        <v>1</v>
      </c>
      <c r="AF14" s="36">
        <f>IF(TSA!AF14&gt;0,1,0)</f>
        <v>0</v>
      </c>
      <c r="AG14" s="36">
        <f>IF(TSA!AG14&gt;0,1,0)</f>
        <v>0</v>
      </c>
      <c r="AH14" s="36">
        <f>IF(TSA!AH14&gt;0,1,0)</f>
        <v>0</v>
      </c>
      <c r="AI14" s="36">
        <f>IF(TSA!AI14&gt;0,1,0)</f>
        <v>1</v>
      </c>
      <c r="AJ14" s="36">
        <f>IF(TSA!AJ14&gt;0,1,0)</f>
        <v>1</v>
      </c>
      <c r="AK14" s="36">
        <f>IF(TSA!AK14&gt;0,1,0)</f>
        <v>1</v>
      </c>
      <c r="AL14" s="36">
        <f>IF(TSA!AL14&gt;0,1,0)</f>
        <v>1</v>
      </c>
      <c r="AM14" s="36">
        <f>IF(TSA!AM14&gt;0,1,0)</f>
        <v>1</v>
      </c>
      <c r="AN14" s="36">
        <f>IF(TSA!AN14&gt;0,1,0)</f>
        <v>1</v>
      </c>
      <c r="AO14" s="36">
        <f>IF(TSA!AO14&gt;0,1,0)</f>
        <v>0</v>
      </c>
      <c r="AP14" s="36">
        <f>IF(TSA!AP14&gt;0,1,0)</f>
        <v>1</v>
      </c>
      <c r="AQ14" s="36">
        <f>IF(TSA!AQ14&gt;0,1,0)</f>
        <v>1</v>
      </c>
      <c r="AR14" s="36">
        <f>IF(TSA!AR14&gt;0,1,0)</f>
        <v>1</v>
      </c>
      <c r="AS14" s="36">
        <f>IF(TSA!AS14&gt;0,1,0)</f>
        <v>1</v>
      </c>
      <c r="AT14" s="36">
        <f>IF(TSA!AT14&gt;0,1,0)</f>
        <v>1</v>
      </c>
      <c r="AU14" s="36">
        <f>IF(TSA!AU14&gt;0,1,0)</f>
        <v>0</v>
      </c>
      <c r="AV14" s="36">
        <f>IF(TSA!AV14&gt;0,1,0)</f>
        <v>1</v>
      </c>
      <c r="AW14" s="36">
        <f>IF(TSA!AW14&gt;0,1,0)</f>
        <v>0</v>
      </c>
      <c r="AX14" s="36">
        <f>IF(TSA!AX14&gt;0,1,0)</f>
        <v>0</v>
      </c>
      <c r="AY14" s="36">
        <f>IF(TSA!AY14&gt;0,1,0)</f>
        <v>0</v>
      </c>
    </row>
    <row r="15" spans="1:51" x14ac:dyDescent="0.25">
      <c r="A15" s="4">
        <v>2002</v>
      </c>
      <c r="B15">
        <f>IF(TSA!B15&gt;0,1,0)</f>
        <v>1</v>
      </c>
      <c r="C15">
        <f>IF(TSA!C15&gt;0,1,0)</f>
        <v>1</v>
      </c>
      <c r="D15">
        <f>IF(TSA!D15&gt;0,1,0)</f>
        <v>1</v>
      </c>
      <c r="E15">
        <f>IF(TSA!E15&gt;0,1,0)</f>
        <v>0</v>
      </c>
      <c r="F15">
        <f>IF(TSA!F15&gt;0,1,0)</f>
        <v>1</v>
      </c>
      <c r="G15">
        <f>IF(TSA!G15&gt;0,1,0)</f>
        <v>0</v>
      </c>
      <c r="H15">
        <f>IF(TSA!H15&gt;0,1,0)</f>
        <v>0</v>
      </c>
      <c r="I15">
        <f>IF(TSA!I15&gt;0,1,0)</f>
        <v>1</v>
      </c>
      <c r="J15">
        <f>IF(TSA!J15&gt;0,1,0)</f>
        <v>1</v>
      </c>
      <c r="K15">
        <f>IF(TSA!K15&gt;0,1,0)</f>
        <v>0</v>
      </c>
      <c r="L15">
        <f>IF(TSA!L15&gt;0,1,0)</f>
        <v>1</v>
      </c>
      <c r="M15">
        <f>IF(TSA!M15&gt;0,1,0)</f>
        <v>1</v>
      </c>
      <c r="N15">
        <f>IF(TSA!N15&gt;0,1,0)</f>
        <v>1</v>
      </c>
      <c r="O15">
        <f>IF(TSA!O15&gt;0,1,0)</f>
        <v>1</v>
      </c>
      <c r="P15">
        <f>IF(TSA!P15&gt;0,1,0)</f>
        <v>1</v>
      </c>
      <c r="Q15">
        <f>IF(TSA!Q15&gt;0,1,0)</f>
        <v>0</v>
      </c>
      <c r="R15">
        <f>IF(TSA!R15&gt;0,1,0)</f>
        <v>1</v>
      </c>
      <c r="S15">
        <f>IF(TSA!S15&gt;0,1,0)</f>
        <v>1</v>
      </c>
      <c r="T15">
        <f>IF(TSA!T15&gt;0,1,0)</f>
        <v>1</v>
      </c>
      <c r="U15">
        <f>IF(TSA!U15&gt;0,1,0)</f>
        <v>1</v>
      </c>
      <c r="V15">
        <f>IF(TSA!V15&gt;0,1,0)</f>
        <v>1</v>
      </c>
      <c r="W15">
        <f>IF(TSA!W15&gt;0,1,0)</f>
        <v>1</v>
      </c>
      <c r="X15">
        <f>IF(TSA!X15&gt;0,1,0)</f>
        <v>1</v>
      </c>
      <c r="Y15">
        <f>IF(TSA!Y15&gt;0,1,0)</f>
        <v>1</v>
      </c>
      <c r="Z15">
        <f>IF(TSA!Z15&gt;0,1,0)</f>
        <v>1</v>
      </c>
      <c r="AA15">
        <f>IF(TSA!AA15&gt;0,1,0)</f>
        <v>0</v>
      </c>
      <c r="AB15">
        <f>IF(TSA!AB15&gt;0,1,0)</f>
        <v>1</v>
      </c>
      <c r="AC15">
        <f>IF(TSA!AC15&gt;0,1,0)</f>
        <v>1</v>
      </c>
      <c r="AD15">
        <f>IF(TSA!AD15&gt;0,1,0)</f>
        <v>0</v>
      </c>
      <c r="AE15">
        <f>IF(TSA!AE15&gt;0,1,0)</f>
        <v>1</v>
      </c>
      <c r="AF15">
        <f>IF(TSA!AF15&gt;0,1,0)</f>
        <v>0</v>
      </c>
      <c r="AG15">
        <f>IF(TSA!AG15&gt;0,1,0)</f>
        <v>0</v>
      </c>
      <c r="AH15">
        <f>IF(TSA!AH15&gt;0,1,0)</f>
        <v>0</v>
      </c>
      <c r="AI15">
        <f>IF(TSA!AI15&gt;0,1,0)</f>
        <v>1</v>
      </c>
      <c r="AJ15">
        <f>IF(TSA!AJ15&gt;0,1,0)</f>
        <v>1</v>
      </c>
      <c r="AK15">
        <f>IF(TSA!AK15&gt;0,1,0)</f>
        <v>1</v>
      </c>
      <c r="AL15">
        <f>IF(TSA!AL15&gt;0,1,0)</f>
        <v>1</v>
      </c>
      <c r="AM15">
        <f>IF(TSA!AM15&gt;0,1,0)</f>
        <v>1</v>
      </c>
      <c r="AN15">
        <f>IF(TSA!AN15&gt;0,1,0)</f>
        <v>1</v>
      </c>
      <c r="AO15">
        <f>IF(TSA!AO15&gt;0,1,0)</f>
        <v>0</v>
      </c>
      <c r="AP15">
        <f>IF(TSA!AP15&gt;0,1,0)</f>
        <v>1</v>
      </c>
      <c r="AQ15">
        <f>IF(TSA!AQ15&gt;0,1,0)</f>
        <v>1</v>
      </c>
      <c r="AR15">
        <f>IF(TSA!AR15&gt;0,1,0)</f>
        <v>1</v>
      </c>
      <c r="AS15">
        <f>IF(TSA!AS15&gt;0,1,0)</f>
        <v>1</v>
      </c>
      <c r="AT15">
        <f>IF(TSA!AT15&gt;0,1,0)</f>
        <v>1</v>
      </c>
      <c r="AU15">
        <f>IF(TSA!AU15&gt;0,1,0)</f>
        <v>0</v>
      </c>
      <c r="AV15">
        <f>IF(TSA!AV15&gt;0,1,0)</f>
        <v>1</v>
      </c>
      <c r="AW15">
        <f>IF(TSA!AW15&gt;0,1,0)</f>
        <v>0</v>
      </c>
      <c r="AX15">
        <f>IF(TSA!AX15&gt;0,1,0)</f>
        <v>0</v>
      </c>
      <c r="AY15">
        <f>IF(TSA!AY15&gt;0,1,0)</f>
        <v>0</v>
      </c>
    </row>
    <row r="16" spans="1:51" x14ac:dyDescent="0.25">
      <c r="A16" s="4">
        <v>2003</v>
      </c>
      <c r="B16">
        <f>IF(TSA!B16&gt;0,1,0)</f>
        <v>1</v>
      </c>
      <c r="C16">
        <f>IF(TSA!C16&gt;0,1,0)</f>
        <v>1</v>
      </c>
      <c r="D16">
        <f>IF(TSA!D16&gt;0,1,0)</f>
        <v>1</v>
      </c>
      <c r="E16">
        <f>IF(TSA!E16&gt;0,1,0)</f>
        <v>0</v>
      </c>
      <c r="F16">
        <f>IF(TSA!F16&gt;0,1,0)</f>
        <v>1</v>
      </c>
      <c r="G16">
        <f>IF(TSA!G16&gt;0,1,0)</f>
        <v>0</v>
      </c>
      <c r="H16">
        <f>IF(TSA!H16&gt;0,1,0)</f>
        <v>0</v>
      </c>
      <c r="I16">
        <f>IF(TSA!I16&gt;0,1,0)</f>
        <v>1</v>
      </c>
      <c r="J16">
        <f>IF(TSA!J16&gt;0,1,0)</f>
        <v>1</v>
      </c>
      <c r="K16">
        <f>IF(TSA!K16&gt;0,1,0)</f>
        <v>0</v>
      </c>
      <c r="L16">
        <f>IF(TSA!L16&gt;0,1,0)</f>
        <v>1</v>
      </c>
      <c r="M16">
        <f>IF(TSA!M16&gt;0,1,0)</f>
        <v>1</v>
      </c>
      <c r="N16">
        <f>IF(TSA!N16&gt;0,1,0)</f>
        <v>1</v>
      </c>
      <c r="O16">
        <f>IF(TSA!O16&gt;0,1,0)</f>
        <v>1</v>
      </c>
      <c r="P16">
        <f>IF(TSA!P16&gt;0,1,0)</f>
        <v>1</v>
      </c>
      <c r="Q16">
        <f>IF(TSA!Q16&gt;0,1,0)</f>
        <v>0</v>
      </c>
      <c r="R16">
        <f>IF(TSA!R16&gt;0,1,0)</f>
        <v>1</v>
      </c>
      <c r="S16">
        <f>IF(TSA!S16&gt;0,1,0)</f>
        <v>1</v>
      </c>
      <c r="T16">
        <f>IF(TSA!T16&gt;0,1,0)</f>
        <v>1</v>
      </c>
      <c r="U16">
        <f>IF(TSA!U16&gt;0,1,0)</f>
        <v>1</v>
      </c>
      <c r="V16">
        <f>IF(TSA!V16&gt;0,1,0)</f>
        <v>1</v>
      </c>
      <c r="W16">
        <f>IF(TSA!W16&gt;0,1,0)</f>
        <v>1</v>
      </c>
      <c r="X16">
        <f>IF(TSA!X16&gt;0,1,0)</f>
        <v>1</v>
      </c>
      <c r="Y16">
        <f>IF(TSA!Y16&gt;0,1,0)</f>
        <v>1</v>
      </c>
      <c r="Z16">
        <f>IF(TSA!Z16&gt;0,1,0)</f>
        <v>1</v>
      </c>
      <c r="AA16">
        <f>IF(TSA!AA16&gt;0,1,0)</f>
        <v>0</v>
      </c>
      <c r="AB16">
        <f>IF(TSA!AB16&gt;0,1,0)</f>
        <v>1</v>
      </c>
      <c r="AC16">
        <f>IF(TSA!AC16&gt;0,1,0)</f>
        <v>1</v>
      </c>
      <c r="AD16">
        <f>IF(TSA!AD16&gt;0,1,0)</f>
        <v>0</v>
      </c>
      <c r="AE16">
        <f>IF(TSA!AE16&gt;0,1,0)</f>
        <v>1</v>
      </c>
      <c r="AF16">
        <f>IF(TSA!AF16&gt;0,1,0)</f>
        <v>0</v>
      </c>
      <c r="AG16">
        <f>IF(TSA!AG16&gt;0,1,0)</f>
        <v>0</v>
      </c>
      <c r="AH16">
        <f>IF(TSA!AH16&gt;0,1,0)</f>
        <v>1</v>
      </c>
      <c r="AI16">
        <f>IF(TSA!AI16&gt;0,1,0)</f>
        <v>1</v>
      </c>
      <c r="AJ16">
        <f>IF(TSA!AJ16&gt;0,1,0)</f>
        <v>1</v>
      </c>
      <c r="AK16">
        <f>IF(TSA!AK16&gt;0,1,0)</f>
        <v>1</v>
      </c>
      <c r="AL16">
        <f>IF(TSA!AL16&gt;0,1,0)</f>
        <v>1</v>
      </c>
      <c r="AM16">
        <f>IF(TSA!AM16&gt;0,1,0)</f>
        <v>1</v>
      </c>
      <c r="AN16">
        <f>IF(TSA!AN16&gt;0,1,0)</f>
        <v>1</v>
      </c>
      <c r="AO16">
        <f>IF(TSA!AO16&gt;0,1,0)</f>
        <v>0</v>
      </c>
      <c r="AP16">
        <f>IF(TSA!AP16&gt;0,1,0)</f>
        <v>1</v>
      </c>
      <c r="AQ16">
        <f>IF(TSA!AQ16&gt;0,1,0)</f>
        <v>1</v>
      </c>
      <c r="AR16">
        <f>IF(TSA!AR16&gt;0,1,0)</f>
        <v>1</v>
      </c>
      <c r="AS16">
        <f>IF(TSA!AS16&gt;0,1,0)</f>
        <v>1</v>
      </c>
      <c r="AT16">
        <f>IF(TSA!AT16&gt;0,1,0)</f>
        <v>1</v>
      </c>
      <c r="AU16">
        <f>IF(TSA!AU16&gt;0,1,0)</f>
        <v>0</v>
      </c>
      <c r="AV16">
        <f>IF(TSA!AV16&gt;0,1,0)</f>
        <v>1</v>
      </c>
      <c r="AW16">
        <f>IF(TSA!AW16&gt;0,1,0)</f>
        <v>0</v>
      </c>
      <c r="AX16">
        <f>IF(TSA!AX16&gt;0,1,0)</f>
        <v>0</v>
      </c>
      <c r="AY16">
        <f>IF(TSA!AY16&gt;0,1,0)</f>
        <v>0</v>
      </c>
    </row>
    <row r="17" spans="1:51" x14ac:dyDescent="0.25">
      <c r="A17" s="4">
        <v>2004</v>
      </c>
      <c r="B17">
        <f>IF(TSA!B17&gt;0,1,0)</f>
        <v>1</v>
      </c>
      <c r="C17">
        <f>IF(TSA!C17&gt;0,1,0)</f>
        <v>1</v>
      </c>
      <c r="D17">
        <f>IF(TSA!D17&gt;0,1,0)</f>
        <v>1</v>
      </c>
      <c r="E17">
        <f>IF(TSA!E17&gt;0,1,0)</f>
        <v>0</v>
      </c>
      <c r="F17">
        <f>IF(TSA!F17&gt;0,1,0)</f>
        <v>1</v>
      </c>
      <c r="G17">
        <f>IF(TSA!G17&gt;0,1,0)</f>
        <v>0</v>
      </c>
      <c r="H17">
        <f>IF(TSA!H17&gt;0,1,0)</f>
        <v>0</v>
      </c>
      <c r="I17">
        <f>IF(TSA!I17&gt;0,1,0)</f>
        <v>1</v>
      </c>
      <c r="J17">
        <f>IF(TSA!J17&gt;0,1,0)</f>
        <v>1</v>
      </c>
      <c r="K17">
        <f>IF(TSA!K17&gt;0,1,0)</f>
        <v>0</v>
      </c>
      <c r="L17">
        <f>IF(TSA!L17&gt;0,1,0)</f>
        <v>1</v>
      </c>
      <c r="M17">
        <f>IF(TSA!M17&gt;0,1,0)</f>
        <v>1</v>
      </c>
      <c r="N17">
        <f>IF(TSA!N17&gt;0,1,0)</f>
        <v>1</v>
      </c>
      <c r="O17">
        <f>IF(TSA!O17&gt;0,1,0)</f>
        <v>1</v>
      </c>
      <c r="P17">
        <f>IF(TSA!P17&gt;0,1,0)</f>
        <v>1</v>
      </c>
      <c r="Q17">
        <f>IF(TSA!Q17&gt;0,1,0)</f>
        <v>0</v>
      </c>
      <c r="R17">
        <f>IF(TSA!R17&gt;0,1,0)</f>
        <v>1</v>
      </c>
      <c r="S17">
        <f>IF(TSA!S17&gt;0,1,0)</f>
        <v>1</v>
      </c>
      <c r="T17">
        <f>IF(TSA!T17&gt;0,1,0)</f>
        <v>1</v>
      </c>
      <c r="U17">
        <f>IF(TSA!U17&gt;0,1,0)</f>
        <v>1</v>
      </c>
      <c r="V17">
        <f>IF(TSA!V17&gt;0,1,0)</f>
        <v>1</v>
      </c>
      <c r="W17">
        <f>IF(TSA!W17&gt;0,1,0)</f>
        <v>1</v>
      </c>
      <c r="X17">
        <f>IF(TSA!X17&gt;0,1,0)</f>
        <v>1</v>
      </c>
      <c r="Y17">
        <f>IF(TSA!Y17&gt;0,1,0)</f>
        <v>1</v>
      </c>
      <c r="Z17">
        <f>IF(TSA!Z17&gt;0,1,0)</f>
        <v>1</v>
      </c>
      <c r="AA17">
        <f>IF(TSA!AA17&gt;0,1,0)</f>
        <v>0</v>
      </c>
      <c r="AB17">
        <f>IF(TSA!AB17&gt;0,1,0)</f>
        <v>1</v>
      </c>
      <c r="AC17">
        <f>IF(TSA!AC17&gt;0,1,0)</f>
        <v>1</v>
      </c>
      <c r="AD17">
        <f>IF(TSA!AD17&gt;0,1,0)</f>
        <v>0</v>
      </c>
      <c r="AE17">
        <f>IF(TSA!AE17&gt;0,1,0)</f>
        <v>1</v>
      </c>
      <c r="AF17">
        <f>IF(TSA!AF17&gt;0,1,0)</f>
        <v>0</v>
      </c>
      <c r="AG17">
        <f>IF(TSA!AG17&gt;0,1,0)</f>
        <v>0</v>
      </c>
      <c r="AH17">
        <f>IF(TSA!AH17&gt;0,1,0)</f>
        <v>1</v>
      </c>
      <c r="AI17">
        <f>IF(TSA!AI17&gt;0,1,0)</f>
        <v>1</v>
      </c>
      <c r="AJ17">
        <f>IF(TSA!AJ17&gt;0,1,0)</f>
        <v>1</v>
      </c>
      <c r="AK17">
        <f>IF(TSA!AK17&gt;0,1,0)</f>
        <v>1</v>
      </c>
      <c r="AL17">
        <f>IF(TSA!AL17&gt;0,1,0)</f>
        <v>1</v>
      </c>
      <c r="AM17">
        <f>IF(TSA!AM17&gt;0,1,0)</f>
        <v>1</v>
      </c>
      <c r="AN17">
        <f>IF(TSA!AN17&gt;0,1,0)</f>
        <v>1</v>
      </c>
      <c r="AO17">
        <f>IF(TSA!AO17&gt;0,1,0)</f>
        <v>0</v>
      </c>
      <c r="AP17">
        <f>IF(TSA!AP17&gt;0,1,0)</f>
        <v>1</v>
      </c>
      <c r="AQ17">
        <f>IF(TSA!AQ17&gt;0,1,0)</f>
        <v>1</v>
      </c>
      <c r="AR17">
        <f>IF(TSA!AR17&gt;0,1,0)</f>
        <v>1</v>
      </c>
      <c r="AS17">
        <f>IF(TSA!AS17&gt;0,1,0)</f>
        <v>1</v>
      </c>
      <c r="AT17">
        <f>IF(TSA!AT17&gt;0,1,0)</f>
        <v>1</v>
      </c>
      <c r="AU17">
        <f>IF(TSA!AU17&gt;0,1,0)</f>
        <v>0</v>
      </c>
      <c r="AV17">
        <f>IF(TSA!AV17&gt;0,1,0)</f>
        <v>1</v>
      </c>
      <c r="AW17">
        <f>IF(TSA!AW17&gt;0,1,0)</f>
        <v>0</v>
      </c>
      <c r="AX17">
        <f>IF(TSA!AX17&gt;0,1,0)</f>
        <v>0</v>
      </c>
      <c r="AY17">
        <f>IF(TSA!AY17&gt;0,1,0)</f>
        <v>0</v>
      </c>
    </row>
    <row r="18" spans="1:51" x14ac:dyDescent="0.25">
      <c r="A18" s="4">
        <v>2005</v>
      </c>
      <c r="B18">
        <f>IF(TSA!B18&gt;0,1,0)</f>
        <v>1</v>
      </c>
      <c r="C18">
        <f>IF(TSA!C18&gt;0,1,0)</f>
        <v>1</v>
      </c>
      <c r="D18">
        <f>IF(TSA!D18&gt;0,1,0)</f>
        <v>1</v>
      </c>
      <c r="E18">
        <f>IF(TSA!E18&gt;0,1,0)</f>
        <v>0</v>
      </c>
      <c r="F18">
        <f>IF(TSA!F18&gt;0,1,0)</f>
        <v>1</v>
      </c>
      <c r="G18">
        <f>IF(TSA!G18&gt;0,1,0)</f>
        <v>0</v>
      </c>
      <c r="H18">
        <f>IF(TSA!H18&gt;0,1,0)</f>
        <v>0</v>
      </c>
      <c r="I18">
        <f>IF(TSA!I18&gt;0,1,0)</f>
        <v>1</v>
      </c>
      <c r="J18">
        <f>IF(TSA!J18&gt;0,1,0)</f>
        <v>1</v>
      </c>
      <c r="K18">
        <f>IF(TSA!K18&gt;0,1,0)</f>
        <v>0</v>
      </c>
      <c r="L18">
        <f>IF(TSA!L18&gt;0,1,0)</f>
        <v>1</v>
      </c>
      <c r="M18">
        <f>IF(TSA!M18&gt;0,1,0)</f>
        <v>1</v>
      </c>
      <c r="N18">
        <f>IF(TSA!N18&gt;0,1,0)</f>
        <v>1</v>
      </c>
      <c r="O18">
        <f>IF(TSA!O18&gt;0,1,0)</f>
        <v>1</v>
      </c>
      <c r="P18">
        <f>IF(TSA!P18&gt;0,1,0)</f>
        <v>1</v>
      </c>
      <c r="Q18">
        <f>IF(TSA!Q18&gt;0,1,0)</f>
        <v>0</v>
      </c>
      <c r="R18">
        <f>IF(TSA!R18&gt;0,1,0)</f>
        <v>1</v>
      </c>
      <c r="S18">
        <f>IF(TSA!S18&gt;0,1,0)</f>
        <v>1</v>
      </c>
      <c r="T18">
        <f>IF(TSA!T18&gt;0,1,0)</f>
        <v>1</v>
      </c>
      <c r="U18">
        <f>IF(TSA!U18&gt;0,1,0)</f>
        <v>1</v>
      </c>
      <c r="V18">
        <f>IF(TSA!V18&gt;0,1,0)</f>
        <v>1</v>
      </c>
      <c r="W18">
        <f>IF(TSA!W18&gt;0,1,0)</f>
        <v>1</v>
      </c>
      <c r="X18">
        <f>IF(TSA!X18&gt;0,1,0)</f>
        <v>1</v>
      </c>
      <c r="Y18">
        <f>IF(TSA!Y18&gt;0,1,0)</f>
        <v>1</v>
      </c>
      <c r="Z18">
        <f>IF(TSA!Z18&gt;0,1,0)</f>
        <v>1</v>
      </c>
      <c r="AA18">
        <f>IF(TSA!AA18&gt;0,1,0)</f>
        <v>0</v>
      </c>
      <c r="AB18">
        <f>IF(TSA!AB18&gt;0,1,0)</f>
        <v>1</v>
      </c>
      <c r="AC18">
        <f>IF(TSA!AC18&gt;0,1,0)</f>
        <v>1</v>
      </c>
      <c r="AD18">
        <f>IF(TSA!AD18&gt;0,1,0)</f>
        <v>0</v>
      </c>
      <c r="AE18">
        <f>IF(TSA!AE18&gt;0,1,0)</f>
        <v>1</v>
      </c>
      <c r="AF18">
        <f>IF(TSA!AF18&gt;0,1,0)</f>
        <v>0</v>
      </c>
      <c r="AG18">
        <f>IF(TSA!AG18&gt;0,1,0)</f>
        <v>0</v>
      </c>
      <c r="AH18">
        <f>IF(TSA!AH18&gt;0,1,0)</f>
        <v>1</v>
      </c>
      <c r="AI18">
        <f>IF(TSA!AI18&gt;0,1,0)</f>
        <v>1</v>
      </c>
      <c r="AJ18">
        <f>IF(TSA!AJ18&gt;0,1,0)</f>
        <v>1</v>
      </c>
      <c r="AK18">
        <f>IF(TSA!AK18&gt;0,1,0)</f>
        <v>1</v>
      </c>
      <c r="AL18">
        <f>IF(TSA!AL18&gt;0,1,0)</f>
        <v>1</v>
      </c>
      <c r="AM18">
        <f>IF(TSA!AM18&gt;0,1,0)</f>
        <v>1</v>
      </c>
      <c r="AN18">
        <f>IF(TSA!AN18&gt;0,1,0)</f>
        <v>1</v>
      </c>
      <c r="AO18">
        <f>IF(TSA!AO18&gt;0,1,0)</f>
        <v>0</v>
      </c>
      <c r="AP18">
        <f>IF(TSA!AP18&gt;0,1,0)</f>
        <v>1</v>
      </c>
      <c r="AQ18">
        <f>IF(TSA!AQ18&gt;0,1,0)</f>
        <v>1</v>
      </c>
      <c r="AR18">
        <f>IF(TSA!AR18&gt;0,1,0)</f>
        <v>1</v>
      </c>
      <c r="AS18">
        <f>IF(TSA!AS18&gt;0,1,0)</f>
        <v>1</v>
      </c>
      <c r="AT18">
        <f>IF(TSA!AT18&gt;0,1,0)</f>
        <v>1</v>
      </c>
      <c r="AU18">
        <f>IF(TSA!AU18&gt;0,1,0)</f>
        <v>0</v>
      </c>
      <c r="AV18">
        <f>IF(TSA!AV18&gt;0,1,0)</f>
        <v>1</v>
      </c>
      <c r="AW18">
        <f>IF(TSA!AW18&gt;0,1,0)</f>
        <v>0</v>
      </c>
      <c r="AX18">
        <f>IF(TSA!AX18&gt;0,1,0)</f>
        <v>0</v>
      </c>
      <c r="AY18">
        <f>IF(TSA!AY18&gt;0,1,0)</f>
        <v>0</v>
      </c>
    </row>
    <row r="19" spans="1:51" x14ac:dyDescent="0.25">
      <c r="A19" s="4">
        <v>2006</v>
      </c>
      <c r="B19">
        <f>IF(TSA!B19&gt;0,1,0)</f>
        <v>1</v>
      </c>
      <c r="C19">
        <f>IF(TSA!C19&gt;0,1,0)</f>
        <v>1</v>
      </c>
      <c r="D19">
        <f>IF(TSA!D19&gt;0,1,0)</f>
        <v>1</v>
      </c>
      <c r="E19">
        <f>IF(TSA!E19&gt;0,1,0)</f>
        <v>0</v>
      </c>
      <c r="F19">
        <f>IF(TSA!F19&gt;0,1,0)</f>
        <v>1</v>
      </c>
      <c r="G19">
        <f>IF(TSA!G19&gt;0,1,0)</f>
        <v>0</v>
      </c>
      <c r="H19">
        <f>IF(TSA!H19&gt;0,1,0)</f>
        <v>0</v>
      </c>
      <c r="I19">
        <f>IF(TSA!I19&gt;0,1,0)</f>
        <v>1</v>
      </c>
      <c r="J19">
        <f>IF(TSA!J19&gt;0,1,0)</f>
        <v>1</v>
      </c>
      <c r="K19">
        <f>IF(TSA!K19&gt;0,1,0)</f>
        <v>0</v>
      </c>
      <c r="L19">
        <f>IF(TSA!L19&gt;0,1,0)</f>
        <v>1</v>
      </c>
      <c r="M19">
        <f>IF(TSA!M19&gt;0,1,0)</f>
        <v>1</v>
      </c>
      <c r="N19">
        <f>IF(TSA!N19&gt;0,1,0)</f>
        <v>1</v>
      </c>
      <c r="O19">
        <f>IF(TSA!O19&gt;0,1,0)</f>
        <v>1</v>
      </c>
      <c r="P19">
        <f>IF(TSA!P19&gt;0,1,0)</f>
        <v>1</v>
      </c>
      <c r="Q19">
        <f>IF(TSA!Q19&gt;0,1,0)</f>
        <v>0</v>
      </c>
      <c r="R19">
        <f>IF(TSA!R19&gt;0,1,0)</f>
        <v>1</v>
      </c>
      <c r="S19">
        <f>IF(TSA!S19&gt;0,1,0)</f>
        <v>1</v>
      </c>
      <c r="T19">
        <f>IF(TSA!T19&gt;0,1,0)</f>
        <v>1</v>
      </c>
      <c r="U19">
        <f>IF(TSA!U19&gt;0,1,0)</f>
        <v>1</v>
      </c>
      <c r="V19">
        <f>IF(TSA!V19&gt;0,1,0)</f>
        <v>1</v>
      </c>
      <c r="W19">
        <f>IF(TSA!W19&gt;0,1,0)</f>
        <v>1</v>
      </c>
      <c r="X19">
        <f>IF(TSA!X19&gt;0,1,0)</f>
        <v>1</v>
      </c>
      <c r="Y19">
        <f>IF(TSA!Y19&gt;0,1,0)</f>
        <v>1</v>
      </c>
      <c r="Z19">
        <f>IF(TSA!Z19&gt;0,1,0)</f>
        <v>1</v>
      </c>
      <c r="AA19">
        <f>IF(TSA!AA19&gt;0,1,0)</f>
        <v>0</v>
      </c>
      <c r="AB19">
        <f>IF(TSA!AB19&gt;0,1,0)</f>
        <v>1</v>
      </c>
      <c r="AC19">
        <f>IF(TSA!AC19&gt;0,1,0)</f>
        <v>1</v>
      </c>
      <c r="AD19">
        <f>IF(TSA!AD19&gt;0,1,0)</f>
        <v>0</v>
      </c>
      <c r="AE19">
        <f>IF(TSA!AE19&gt;0,1,0)</f>
        <v>1</v>
      </c>
      <c r="AF19">
        <f>IF(TSA!AF19&gt;0,1,0)</f>
        <v>0</v>
      </c>
      <c r="AG19">
        <f>IF(TSA!AG19&gt;0,1,0)</f>
        <v>0</v>
      </c>
      <c r="AH19">
        <f>IF(TSA!AH19&gt;0,1,0)</f>
        <v>1</v>
      </c>
      <c r="AI19">
        <f>IF(TSA!AI19&gt;0,1,0)</f>
        <v>1</v>
      </c>
      <c r="AJ19">
        <f>IF(TSA!AJ19&gt;0,1,0)</f>
        <v>1</v>
      </c>
      <c r="AK19">
        <f>IF(TSA!AK19&gt;0,1,0)</f>
        <v>1</v>
      </c>
      <c r="AL19">
        <f>IF(TSA!AL19&gt;0,1,0)</f>
        <v>1</v>
      </c>
      <c r="AM19">
        <f>IF(TSA!AM19&gt;0,1,0)</f>
        <v>1</v>
      </c>
      <c r="AN19">
        <f>IF(TSA!AN19&gt;0,1,0)</f>
        <v>1</v>
      </c>
      <c r="AO19">
        <f>IF(TSA!AO19&gt;0,1,0)</f>
        <v>0</v>
      </c>
      <c r="AP19">
        <f>IF(TSA!AP19&gt;0,1,0)</f>
        <v>1</v>
      </c>
      <c r="AQ19">
        <f>IF(TSA!AQ19&gt;0,1,0)</f>
        <v>1</v>
      </c>
      <c r="AR19">
        <f>IF(TSA!AR19&gt;0,1,0)</f>
        <v>1</v>
      </c>
      <c r="AS19">
        <f>IF(TSA!AS19&gt;0,1,0)</f>
        <v>1</v>
      </c>
      <c r="AT19">
        <f>IF(TSA!AT19&gt;0,1,0)</f>
        <v>1</v>
      </c>
      <c r="AU19">
        <f>IF(TSA!AU19&gt;0,1,0)</f>
        <v>0</v>
      </c>
      <c r="AV19">
        <f>IF(TSA!AV19&gt;0,1,0)</f>
        <v>1</v>
      </c>
      <c r="AW19">
        <f>IF(TSA!AW19&gt;0,1,0)</f>
        <v>0</v>
      </c>
      <c r="AX19">
        <f>IF(TSA!AX19&gt;0,1,0)</f>
        <v>0</v>
      </c>
      <c r="AY19">
        <f>IF(TSA!AY19&gt;0,1,0)</f>
        <v>0</v>
      </c>
    </row>
    <row r="20" spans="1:51" x14ac:dyDescent="0.25">
      <c r="A20" s="4">
        <v>2007</v>
      </c>
      <c r="B20">
        <f>IF(TSA!B20&gt;0,1,0)</f>
        <v>1</v>
      </c>
      <c r="C20">
        <f>IF(TSA!C20&gt;0,1,0)</f>
        <v>1</v>
      </c>
      <c r="D20">
        <f>IF(TSA!D20&gt;0,1,0)</f>
        <v>1</v>
      </c>
      <c r="E20">
        <f>IF(TSA!E20&gt;0,1,0)</f>
        <v>0</v>
      </c>
      <c r="F20">
        <f>IF(TSA!F20&gt;0,1,0)</f>
        <v>1</v>
      </c>
      <c r="G20">
        <f>IF(TSA!G20&gt;0,1,0)</f>
        <v>0</v>
      </c>
      <c r="H20">
        <f>IF(TSA!H20&gt;0,1,0)</f>
        <v>0</v>
      </c>
      <c r="I20">
        <f>IF(TSA!I20&gt;0,1,0)</f>
        <v>1</v>
      </c>
      <c r="J20">
        <f>IF(TSA!J20&gt;0,1,0)</f>
        <v>1</v>
      </c>
      <c r="K20">
        <f>IF(TSA!K20&gt;0,1,0)</f>
        <v>1</v>
      </c>
      <c r="L20">
        <f>IF(TSA!L20&gt;0,1,0)</f>
        <v>1</v>
      </c>
      <c r="M20">
        <f>IF(TSA!M20&gt;0,1,0)</f>
        <v>1</v>
      </c>
      <c r="N20">
        <f>IF(TSA!N20&gt;0,1,0)</f>
        <v>1</v>
      </c>
      <c r="O20">
        <f>IF(TSA!O20&gt;0,1,0)</f>
        <v>1</v>
      </c>
      <c r="P20">
        <f>IF(TSA!P20&gt;0,1,0)</f>
        <v>1</v>
      </c>
      <c r="Q20">
        <f>IF(TSA!Q20&gt;0,1,0)</f>
        <v>0</v>
      </c>
      <c r="R20">
        <f>IF(TSA!R20&gt;0,1,0)</f>
        <v>1</v>
      </c>
      <c r="S20">
        <f>IF(TSA!S20&gt;0,1,0)</f>
        <v>1</v>
      </c>
      <c r="T20">
        <f>IF(TSA!T20&gt;0,1,0)</f>
        <v>1</v>
      </c>
      <c r="U20">
        <f>IF(TSA!U20&gt;0,1,0)</f>
        <v>1</v>
      </c>
      <c r="V20">
        <f>IF(TSA!V20&gt;0,1,0)</f>
        <v>1</v>
      </c>
      <c r="W20">
        <f>IF(TSA!W20&gt;0,1,0)</f>
        <v>1</v>
      </c>
      <c r="X20">
        <f>IF(TSA!X20&gt;0,1,0)</f>
        <v>1</v>
      </c>
      <c r="Y20">
        <f>IF(TSA!Y20&gt;0,1,0)</f>
        <v>1</v>
      </c>
      <c r="Z20">
        <f>IF(TSA!Z20&gt;0,1,0)</f>
        <v>1</v>
      </c>
      <c r="AA20">
        <f>IF(TSA!AA20&gt;0,1,0)</f>
        <v>0</v>
      </c>
      <c r="AB20">
        <f>IF(TSA!AB20&gt;0,1,0)</f>
        <v>1</v>
      </c>
      <c r="AC20">
        <f>IF(TSA!AC20&gt;0,1,0)</f>
        <v>1</v>
      </c>
      <c r="AD20">
        <f>IF(TSA!AD20&gt;0,1,0)</f>
        <v>0</v>
      </c>
      <c r="AE20">
        <f>IF(TSA!AE20&gt;0,1,0)</f>
        <v>1</v>
      </c>
      <c r="AF20">
        <f>IF(TSA!AF20&gt;0,1,0)</f>
        <v>1</v>
      </c>
      <c r="AG20">
        <f>IF(TSA!AG20&gt;0,1,0)</f>
        <v>1</v>
      </c>
      <c r="AH20">
        <f>IF(TSA!AH20&gt;0,1,0)</f>
        <v>1</v>
      </c>
      <c r="AI20">
        <f>IF(TSA!AI20&gt;0,1,0)</f>
        <v>1</v>
      </c>
      <c r="AJ20">
        <f>IF(TSA!AJ20&gt;0,1,0)</f>
        <v>1</v>
      </c>
      <c r="AK20">
        <f>IF(TSA!AK20&gt;0,1,0)</f>
        <v>1</v>
      </c>
      <c r="AL20">
        <f>IF(TSA!AL20&gt;0,1,0)</f>
        <v>1</v>
      </c>
      <c r="AM20">
        <f>IF(TSA!AM20&gt;0,1,0)</f>
        <v>1</v>
      </c>
      <c r="AN20">
        <f>IF(TSA!AN20&gt;0,1,0)</f>
        <v>1</v>
      </c>
      <c r="AO20">
        <f>IF(TSA!AO20&gt;0,1,0)</f>
        <v>0</v>
      </c>
      <c r="AP20">
        <f>IF(TSA!AP20&gt;0,1,0)</f>
        <v>1</v>
      </c>
      <c r="AQ20">
        <f>IF(TSA!AQ20&gt;0,1,0)</f>
        <v>1</v>
      </c>
      <c r="AR20">
        <f>IF(TSA!AR20&gt;0,1,0)</f>
        <v>1</v>
      </c>
      <c r="AS20">
        <f>IF(TSA!AS20&gt;0,1,0)</f>
        <v>1</v>
      </c>
      <c r="AT20">
        <f>IF(TSA!AT20&gt;0,1,0)</f>
        <v>1</v>
      </c>
      <c r="AU20">
        <f>IF(TSA!AU20&gt;0,1,0)</f>
        <v>0</v>
      </c>
      <c r="AV20">
        <f>IF(TSA!AV20&gt;0,1,0)</f>
        <v>1</v>
      </c>
      <c r="AW20">
        <f>IF(TSA!AW20&gt;0,1,0)</f>
        <v>0</v>
      </c>
      <c r="AX20">
        <f>IF(TSA!AX20&gt;0,1,0)</f>
        <v>0</v>
      </c>
      <c r="AY20">
        <f>IF(TSA!AY20&gt;0,1,0)</f>
        <v>0</v>
      </c>
    </row>
    <row r="21" spans="1:51" x14ac:dyDescent="0.25">
      <c r="A21" s="4">
        <v>2008</v>
      </c>
      <c r="B21">
        <f>IF(TSA!B21&gt;0,1,0)</f>
        <v>1</v>
      </c>
      <c r="C21">
        <f>IF(TSA!C21&gt;0,1,0)</f>
        <v>1</v>
      </c>
      <c r="D21">
        <f>IF(TSA!D21&gt;0,1,0)</f>
        <v>1</v>
      </c>
      <c r="E21">
        <f>IF(TSA!E21&gt;0,1,0)</f>
        <v>0</v>
      </c>
      <c r="F21">
        <f>IF(TSA!F21&gt;0,1,0)</f>
        <v>1</v>
      </c>
      <c r="G21">
        <f>IF(TSA!G21&gt;0,1,0)</f>
        <v>0</v>
      </c>
      <c r="H21">
        <f>IF(TSA!H21&gt;0,1,0)</f>
        <v>0</v>
      </c>
      <c r="I21">
        <f>IF(TSA!I21&gt;0,1,0)</f>
        <v>1</v>
      </c>
      <c r="J21">
        <f>IF(TSA!J21&gt;0,1,0)</f>
        <v>1</v>
      </c>
      <c r="K21">
        <f>IF(TSA!K21&gt;0,1,0)</f>
        <v>1</v>
      </c>
      <c r="L21">
        <f>IF(TSA!L21&gt;0,1,0)</f>
        <v>1</v>
      </c>
      <c r="M21">
        <f>IF(TSA!M21&gt;0,1,0)</f>
        <v>1</v>
      </c>
      <c r="N21">
        <f>IF(TSA!N21&gt;0,1,0)</f>
        <v>1</v>
      </c>
      <c r="O21">
        <f>IF(TSA!O21&gt;0,1,0)</f>
        <v>1</v>
      </c>
      <c r="P21">
        <f>IF(TSA!P21&gt;0,1,0)</f>
        <v>1</v>
      </c>
      <c r="Q21">
        <f>IF(TSA!Q21&gt;0,1,0)</f>
        <v>0</v>
      </c>
      <c r="R21">
        <f>IF(TSA!R21&gt;0,1,0)</f>
        <v>1</v>
      </c>
      <c r="S21">
        <f>IF(TSA!S21&gt;0,1,0)</f>
        <v>1</v>
      </c>
      <c r="T21">
        <f>IF(TSA!T21&gt;0,1,0)</f>
        <v>1</v>
      </c>
      <c r="U21">
        <f>IF(TSA!U21&gt;0,1,0)</f>
        <v>1</v>
      </c>
      <c r="V21">
        <f>IF(TSA!V21&gt;0,1,0)</f>
        <v>1</v>
      </c>
      <c r="W21">
        <f>IF(TSA!W21&gt;0,1,0)</f>
        <v>1</v>
      </c>
      <c r="X21">
        <f>IF(TSA!X21&gt;0,1,0)</f>
        <v>1</v>
      </c>
      <c r="Y21">
        <f>IF(TSA!Y21&gt;0,1,0)</f>
        <v>1</v>
      </c>
      <c r="Z21">
        <f>IF(TSA!Z21&gt;0,1,0)</f>
        <v>1</v>
      </c>
      <c r="AA21">
        <f>IF(TSA!AA21&gt;0,1,0)</f>
        <v>0</v>
      </c>
      <c r="AB21">
        <f>IF(TSA!AB21&gt;0,1,0)</f>
        <v>1</v>
      </c>
      <c r="AC21">
        <f>IF(TSA!AC21&gt;0,1,0)</f>
        <v>1</v>
      </c>
      <c r="AD21">
        <f>IF(TSA!AD21&gt;0,1,0)</f>
        <v>0</v>
      </c>
      <c r="AE21">
        <f>IF(TSA!AE21&gt;0,1,0)</f>
        <v>1</v>
      </c>
      <c r="AF21">
        <f>IF(TSA!AF21&gt;0,1,0)</f>
        <v>1</v>
      </c>
      <c r="AG21">
        <f>IF(TSA!AG21&gt;0,1,0)</f>
        <v>1</v>
      </c>
      <c r="AH21">
        <f>IF(TSA!AH21&gt;0,1,0)</f>
        <v>1</v>
      </c>
      <c r="AI21">
        <f>IF(TSA!AI21&gt;0,1,0)</f>
        <v>1</v>
      </c>
      <c r="AJ21">
        <f>IF(TSA!AJ21&gt;0,1,0)</f>
        <v>1</v>
      </c>
      <c r="AK21">
        <f>IF(TSA!AK21&gt;0,1,0)</f>
        <v>1</v>
      </c>
      <c r="AL21">
        <f>IF(TSA!AL21&gt;0,1,0)</f>
        <v>1</v>
      </c>
      <c r="AM21">
        <f>IF(TSA!AM21&gt;0,1,0)</f>
        <v>1</v>
      </c>
      <c r="AN21">
        <f>IF(TSA!AN21&gt;0,1,0)</f>
        <v>1</v>
      </c>
      <c r="AO21">
        <f>IF(TSA!AO21&gt;0,1,0)</f>
        <v>0</v>
      </c>
      <c r="AP21">
        <f>IF(TSA!AP21&gt;0,1,0)</f>
        <v>1</v>
      </c>
      <c r="AQ21">
        <f>IF(TSA!AQ21&gt;0,1,0)</f>
        <v>1</v>
      </c>
      <c r="AR21">
        <f>IF(TSA!AR21&gt;0,1,0)</f>
        <v>1</v>
      </c>
      <c r="AS21">
        <f>IF(TSA!AS21&gt;0,1,0)</f>
        <v>1</v>
      </c>
      <c r="AT21">
        <f>IF(TSA!AT21&gt;0,1,0)</f>
        <v>1</v>
      </c>
      <c r="AU21">
        <f>IF(TSA!AU21&gt;0,1,0)</f>
        <v>0</v>
      </c>
      <c r="AV21">
        <f>IF(TSA!AV21&gt;0,1,0)</f>
        <v>1</v>
      </c>
      <c r="AW21">
        <f>IF(TSA!AW21&gt;0,1,0)</f>
        <v>0</v>
      </c>
      <c r="AX21">
        <f>IF(TSA!AX21&gt;0,1,0)</f>
        <v>0</v>
      </c>
      <c r="AY21">
        <f>IF(TSA!AY21&gt;0,1,0)</f>
        <v>0</v>
      </c>
    </row>
    <row r="22" spans="1:51" x14ac:dyDescent="0.25">
      <c r="A22" s="4">
        <v>2009</v>
      </c>
      <c r="B22">
        <f>IF(TSA!B22&gt;0,1,0)</f>
        <v>1</v>
      </c>
      <c r="C22">
        <f>IF(TSA!C22&gt;0,1,0)</f>
        <v>1</v>
      </c>
      <c r="D22">
        <f>IF(TSA!D22&gt;0,1,0)</f>
        <v>1</v>
      </c>
      <c r="E22">
        <f>IF(TSA!E22&gt;0,1,0)</f>
        <v>0</v>
      </c>
      <c r="F22">
        <f>IF(TSA!F22&gt;0,1,0)</f>
        <v>1</v>
      </c>
      <c r="G22">
        <f>IF(TSA!G22&gt;0,1,0)</f>
        <v>0</v>
      </c>
      <c r="H22">
        <f>IF(TSA!H22&gt;0,1,0)</f>
        <v>0</v>
      </c>
      <c r="I22">
        <f>IF(TSA!I22&gt;0,1,0)</f>
        <v>1</v>
      </c>
      <c r="J22">
        <f>IF(TSA!J22&gt;0,1,0)</f>
        <v>1</v>
      </c>
      <c r="K22">
        <f>IF(TSA!K22&gt;0,1,0)</f>
        <v>1</v>
      </c>
      <c r="L22">
        <f>IF(TSA!L22&gt;0,1,0)</f>
        <v>1</v>
      </c>
      <c r="M22">
        <f>IF(TSA!M22&gt;0,1,0)</f>
        <v>1</v>
      </c>
      <c r="N22">
        <f>IF(TSA!N22&gt;0,1,0)</f>
        <v>1</v>
      </c>
      <c r="O22">
        <f>IF(TSA!O22&gt;0,1,0)</f>
        <v>1</v>
      </c>
      <c r="P22">
        <f>IF(TSA!P22&gt;0,1,0)</f>
        <v>1</v>
      </c>
      <c r="Q22">
        <f>IF(TSA!Q22&gt;0,1,0)</f>
        <v>0</v>
      </c>
      <c r="R22">
        <f>IF(TSA!R22&gt;0,1,0)</f>
        <v>1</v>
      </c>
      <c r="S22">
        <f>IF(TSA!S22&gt;0,1,0)</f>
        <v>1</v>
      </c>
      <c r="T22">
        <f>IF(TSA!T22&gt;0,1,0)</f>
        <v>1</v>
      </c>
      <c r="U22">
        <f>IF(TSA!U22&gt;0,1,0)</f>
        <v>1</v>
      </c>
      <c r="V22">
        <f>IF(TSA!V22&gt;0,1,0)</f>
        <v>1</v>
      </c>
      <c r="W22">
        <f>IF(TSA!W22&gt;0,1,0)</f>
        <v>1</v>
      </c>
      <c r="X22">
        <f>IF(TSA!X22&gt;0,1,0)</f>
        <v>1</v>
      </c>
      <c r="Y22">
        <f>IF(TSA!Y22&gt;0,1,0)</f>
        <v>1</v>
      </c>
      <c r="Z22">
        <f>IF(TSA!Z22&gt;0,1,0)</f>
        <v>1</v>
      </c>
      <c r="AA22">
        <f>IF(TSA!AA22&gt;0,1,0)</f>
        <v>1</v>
      </c>
      <c r="AB22">
        <f>IF(TSA!AB22&gt;0,1,0)</f>
        <v>1</v>
      </c>
      <c r="AC22">
        <f>IF(TSA!AC22&gt;0,1,0)</f>
        <v>1</v>
      </c>
      <c r="AD22">
        <f>IF(TSA!AD22&gt;0,1,0)</f>
        <v>1</v>
      </c>
      <c r="AE22">
        <f>IF(TSA!AE22&gt;0,1,0)</f>
        <v>1</v>
      </c>
      <c r="AF22">
        <f>IF(TSA!AF22&gt;0,1,0)</f>
        <v>1</v>
      </c>
      <c r="AG22">
        <f>IF(TSA!AG22&gt;0,1,0)</f>
        <v>1</v>
      </c>
      <c r="AH22">
        <f>IF(TSA!AH22&gt;0,1,0)</f>
        <v>1</v>
      </c>
      <c r="AI22">
        <f>IF(TSA!AI22&gt;0,1,0)</f>
        <v>1</v>
      </c>
      <c r="AJ22">
        <f>IF(TSA!AJ22&gt;0,1,0)</f>
        <v>1</v>
      </c>
      <c r="AK22">
        <f>IF(TSA!AK22&gt;0,1,0)</f>
        <v>1</v>
      </c>
      <c r="AL22">
        <f>IF(TSA!AL22&gt;0,1,0)</f>
        <v>1</v>
      </c>
      <c r="AM22">
        <f>IF(TSA!AM22&gt;0,1,0)</f>
        <v>1</v>
      </c>
      <c r="AN22">
        <f>IF(TSA!AN22&gt;0,1,0)</f>
        <v>1</v>
      </c>
      <c r="AO22">
        <f>IF(TSA!AO22&gt;0,1,0)</f>
        <v>0</v>
      </c>
      <c r="AP22">
        <f>IF(TSA!AP22&gt;0,1,0)</f>
        <v>1</v>
      </c>
      <c r="AQ22">
        <f>IF(TSA!AQ22&gt;0,1,0)</f>
        <v>1</v>
      </c>
      <c r="AR22">
        <f>IF(TSA!AR22&gt;0,1,0)</f>
        <v>1</v>
      </c>
      <c r="AS22">
        <f>IF(TSA!AS22&gt;0,1,0)</f>
        <v>1</v>
      </c>
      <c r="AT22">
        <f>IF(TSA!AT22&gt;0,1,0)</f>
        <v>1</v>
      </c>
      <c r="AU22">
        <f>IF(TSA!AU22&gt;0,1,0)</f>
        <v>0</v>
      </c>
      <c r="AV22">
        <f>IF(TSA!AV22&gt;0,1,0)</f>
        <v>1</v>
      </c>
      <c r="AW22">
        <f>IF(TSA!AW22&gt;0,1,0)</f>
        <v>0</v>
      </c>
      <c r="AX22">
        <f>IF(TSA!AX22&gt;0,1,0)</f>
        <v>0</v>
      </c>
      <c r="AY22">
        <f>IF(TSA!AY22&gt;0,1,0)</f>
        <v>0</v>
      </c>
    </row>
    <row r="23" spans="1:51" x14ac:dyDescent="0.25">
      <c r="A23" s="4">
        <v>2010</v>
      </c>
      <c r="B23">
        <f>IF(TSA!B23&gt;0,1,0)</f>
        <v>1</v>
      </c>
      <c r="C23">
        <f>IF(TSA!C23&gt;0,1,0)</f>
        <v>1</v>
      </c>
      <c r="D23">
        <f>IF(TSA!D23&gt;0,1,0)</f>
        <v>1</v>
      </c>
      <c r="E23">
        <f>IF(TSA!E23&gt;0,1,0)</f>
        <v>0</v>
      </c>
      <c r="F23">
        <f>IF(TSA!F23&gt;0,1,0)</f>
        <v>1</v>
      </c>
      <c r="G23">
        <f>IF(TSA!G23&gt;0,1,0)</f>
        <v>0</v>
      </c>
      <c r="H23">
        <f>IF(TSA!H23&gt;0,1,0)</f>
        <v>0</v>
      </c>
      <c r="I23">
        <f>IF(TSA!I23&gt;0,1,0)</f>
        <v>1</v>
      </c>
      <c r="J23">
        <f>IF(TSA!J23&gt;0,1,0)</f>
        <v>1</v>
      </c>
      <c r="K23">
        <f>IF(TSA!K23&gt;0,1,0)</f>
        <v>1</v>
      </c>
      <c r="L23">
        <f>IF(TSA!L23&gt;0,1,0)</f>
        <v>1</v>
      </c>
      <c r="M23">
        <f>IF(TSA!M23&gt;0,1,0)</f>
        <v>1</v>
      </c>
      <c r="N23">
        <f>IF(TSA!N23&gt;0,1,0)</f>
        <v>1</v>
      </c>
      <c r="O23">
        <f>IF(TSA!O23&gt;0,1,0)</f>
        <v>1</v>
      </c>
      <c r="P23">
        <f>IF(TSA!P23&gt;0,1,0)</f>
        <v>1</v>
      </c>
      <c r="Q23">
        <f>IF(TSA!Q23&gt;0,1,0)</f>
        <v>0</v>
      </c>
      <c r="R23">
        <f>IF(TSA!R23&gt;0,1,0)</f>
        <v>1</v>
      </c>
      <c r="S23">
        <f>IF(TSA!S23&gt;0,1,0)</f>
        <v>1</v>
      </c>
      <c r="T23">
        <f>IF(TSA!T23&gt;0,1,0)</f>
        <v>1</v>
      </c>
      <c r="U23">
        <f>IF(TSA!U23&gt;0,1,0)</f>
        <v>1</v>
      </c>
      <c r="V23">
        <f>IF(TSA!V23&gt;0,1,0)</f>
        <v>1</v>
      </c>
      <c r="W23">
        <f>IF(TSA!W23&gt;0,1,0)</f>
        <v>1</v>
      </c>
      <c r="X23">
        <f>IF(TSA!X23&gt;0,1,0)</f>
        <v>1</v>
      </c>
      <c r="Y23">
        <f>IF(TSA!Y23&gt;0,1,0)</f>
        <v>1</v>
      </c>
      <c r="Z23">
        <f>IF(TSA!Z23&gt;0,1,0)</f>
        <v>1</v>
      </c>
      <c r="AA23">
        <f>IF(TSA!AA23&gt;0,1,0)</f>
        <v>1</v>
      </c>
      <c r="AB23">
        <f>IF(TSA!AB23&gt;0,1,0)</f>
        <v>1</v>
      </c>
      <c r="AC23">
        <f>IF(TSA!AC23&gt;0,1,0)</f>
        <v>1</v>
      </c>
      <c r="AD23">
        <f>IF(TSA!AD23&gt;0,1,0)</f>
        <v>1</v>
      </c>
      <c r="AE23">
        <f>IF(TSA!AE23&gt;0,1,0)</f>
        <v>1</v>
      </c>
      <c r="AF23">
        <f>IF(TSA!AF23&gt;0,1,0)</f>
        <v>1</v>
      </c>
      <c r="AG23">
        <f>IF(TSA!AG23&gt;0,1,0)</f>
        <v>1</v>
      </c>
      <c r="AH23">
        <f>IF(TSA!AH23&gt;0,1,0)</f>
        <v>1</v>
      </c>
      <c r="AI23">
        <f>IF(TSA!AI23&gt;0,1,0)</f>
        <v>1</v>
      </c>
      <c r="AJ23">
        <f>IF(TSA!AJ23&gt;0,1,0)</f>
        <v>1</v>
      </c>
      <c r="AK23">
        <f>IF(TSA!AK23&gt;0,1,0)</f>
        <v>1</v>
      </c>
      <c r="AL23">
        <f>IF(TSA!AL23&gt;0,1,0)</f>
        <v>1</v>
      </c>
      <c r="AM23">
        <f>IF(TSA!AM23&gt;0,1,0)</f>
        <v>1</v>
      </c>
      <c r="AN23">
        <f>IF(TSA!AN23&gt;0,1,0)</f>
        <v>1</v>
      </c>
      <c r="AO23">
        <f>IF(TSA!AO23&gt;0,1,0)</f>
        <v>0</v>
      </c>
      <c r="AP23">
        <f>IF(TSA!AP23&gt;0,1,0)</f>
        <v>1</v>
      </c>
      <c r="AQ23">
        <f>IF(TSA!AQ23&gt;0,1,0)</f>
        <v>1</v>
      </c>
      <c r="AR23">
        <f>IF(TSA!AR23&gt;0,1,0)</f>
        <v>1</v>
      </c>
      <c r="AS23">
        <f>IF(TSA!AS23&gt;0,1,0)</f>
        <v>1</v>
      </c>
      <c r="AT23">
        <f>IF(TSA!AT23&gt;0,1,0)</f>
        <v>1</v>
      </c>
      <c r="AU23">
        <f>IF(TSA!AU23&gt;0,1,0)</f>
        <v>0</v>
      </c>
      <c r="AV23">
        <f>IF(TSA!AV23&gt;0,1,0)</f>
        <v>1</v>
      </c>
      <c r="AW23">
        <f>IF(TSA!AW23&gt;0,1,0)</f>
        <v>1</v>
      </c>
      <c r="AX23">
        <f>IF(TSA!AX23&gt;0,1,0)</f>
        <v>0</v>
      </c>
      <c r="AY23">
        <f>IF(TSA!AY23&gt;0,1,0)</f>
        <v>0</v>
      </c>
    </row>
    <row r="24" spans="1:51" x14ac:dyDescent="0.25">
      <c r="A24" s="4">
        <v>2011</v>
      </c>
      <c r="B24">
        <f>IF(TSA!B24&gt;0,1,0)</f>
        <v>1</v>
      </c>
      <c r="C24">
        <f>IF(TSA!C24&gt;0,1,0)</f>
        <v>1</v>
      </c>
      <c r="D24">
        <f>IF(TSA!D24&gt;0,1,0)</f>
        <v>1</v>
      </c>
      <c r="E24">
        <f>IF(TSA!E24&gt;0,1,0)</f>
        <v>0</v>
      </c>
      <c r="F24">
        <f>IF(TSA!F24&gt;0,1,0)</f>
        <v>1</v>
      </c>
      <c r="G24">
        <f>IF(TSA!G24&gt;0,1,0)</f>
        <v>1</v>
      </c>
      <c r="H24">
        <f>IF(TSA!H24&gt;0,1,0)</f>
        <v>0</v>
      </c>
      <c r="I24">
        <f>IF(TSA!I24&gt;0,1,0)</f>
        <v>1</v>
      </c>
      <c r="J24">
        <f>IF(TSA!J24&gt;0,1,0)</f>
        <v>1</v>
      </c>
      <c r="K24">
        <f>IF(TSA!K24&gt;0,1,0)</f>
        <v>1</v>
      </c>
      <c r="L24">
        <f>IF(TSA!L24&gt;0,1,0)</f>
        <v>1</v>
      </c>
      <c r="M24">
        <f>IF(TSA!M24&gt;0,1,0)</f>
        <v>1</v>
      </c>
      <c r="N24">
        <f>IF(TSA!N24&gt;0,1,0)</f>
        <v>1</v>
      </c>
      <c r="O24">
        <f>IF(TSA!O24&gt;0,1,0)</f>
        <v>1</v>
      </c>
      <c r="P24">
        <f>IF(TSA!P24&gt;0,1,0)</f>
        <v>1</v>
      </c>
      <c r="Q24">
        <f>IF(TSA!Q24&gt;0,1,0)</f>
        <v>0</v>
      </c>
      <c r="R24">
        <f>IF(TSA!R24&gt;0,1,0)</f>
        <v>1</v>
      </c>
      <c r="S24">
        <f>IF(TSA!S24&gt;0,1,0)</f>
        <v>1</v>
      </c>
      <c r="T24">
        <f>IF(TSA!T24&gt;0,1,0)</f>
        <v>1</v>
      </c>
      <c r="U24">
        <f>IF(TSA!U24&gt;0,1,0)</f>
        <v>1</v>
      </c>
      <c r="V24">
        <f>IF(TSA!V24&gt;0,1,0)</f>
        <v>1</v>
      </c>
      <c r="W24">
        <f>IF(TSA!W24&gt;0,1,0)</f>
        <v>1</v>
      </c>
      <c r="X24">
        <f>IF(TSA!X24&gt;0,1,0)</f>
        <v>1</v>
      </c>
      <c r="Y24">
        <f>IF(TSA!Y24&gt;0,1,0)</f>
        <v>1</v>
      </c>
      <c r="Z24">
        <f>IF(TSA!Z24&gt;0,1,0)</f>
        <v>1</v>
      </c>
      <c r="AA24">
        <f>IF(TSA!AA24&gt;0,1,0)</f>
        <v>1</v>
      </c>
      <c r="AB24">
        <f>IF(TSA!AB24&gt;0,1,0)</f>
        <v>1</v>
      </c>
      <c r="AC24">
        <f>IF(TSA!AC24&gt;0,1,0)</f>
        <v>1</v>
      </c>
      <c r="AD24">
        <f>IF(TSA!AD24&gt;0,1,0)</f>
        <v>1</v>
      </c>
      <c r="AE24">
        <f>IF(TSA!AE24&gt;0,1,0)</f>
        <v>1</v>
      </c>
      <c r="AF24">
        <f>IF(TSA!AF24&gt;0,1,0)</f>
        <v>1</v>
      </c>
      <c r="AG24">
        <f>IF(TSA!AG24&gt;0,1,0)</f>
        <v>1</v>
      </c>
      <c r="AH24">
        <f>IF(TSA!AH24&gt;0,1,0)</f>
        <v>1</v>
      </c>
      <c r="AI24">
        <f>IF(TSA!AI24&gt;0,1,0)</f>
        <v>1</v>
      </c>
      <c r="AJ24">
        <f>IF(TSA!AJ24&gt;0,1,0)</f>
        <v>1</v>
      </c>
      <c r="AK24">
        <f>IF(TSA!AK24&gt;0,1,0)</f>
        <v>1</v>
      </c>
      <c r="AL24">
        <f>IF(TSA!AL24&gt;0,1,0)</f>
        <v>1</v>
      </c>
      <c r="AM24">
        <f>IF(TSA!AM24&gt;0,1,0)</f>
        <v>1</v>
      </c>
      <c r="AN24">
        <f>IF(TSA!AN24&gt;0,1,0)</f>
        <v>1</v>
      </c>
      <c r="AO24">
        <f>IF(TSA!AO24&gt;0,1,0)</f>
        <v>0</v>
      </c>
      <c r="AP24">
        <f>IF(TSA!AP24&gt;0,1,0)</f>
        <v>1</v>
      </c>
      <c r="AQ24">
        <f>IF(TSA!AQ24&gt;0,1,0)</f>
        <v>1</v>
      </c>
      <c r="AR24">
        <f>IF(TSA!AR24&gt;0,1,0)</f>
        <v>1</v>
      </c>
      <c r="AS24">
        <f>IF(TSA!AS24&gt;0,1,0)</f>
        <v>1</v>
      </c>
      <c r="AT24">
        <f>IF(TSA!AT24&gt;0,1,0)</f>
        <v>1</v>
      </c>
      <c r="AU24">
        <f>IF(TSA!AU24&gt;0,1,0)</f>
        <v>0</v>
      </c>
      <c r="AV24">
        <f>IF(TSA!AV24&gt;0,1,0)</f>
        <v>1</v>
      </c>
      <c r="AW24">
        <f>IF(TSA!AW24&gt;0,1,0)</f>
        <v>1</v>
      </c>
      <c r="AX24">
        <f>IF(TSA!AX24&gt;0,1,0)</f>
        <v>1</v>
      </c>
      <c r="AY24">
        <f>IF(TSA!AY24&gt;0,1,0)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9"/>
  <sheetViews>
    <sheetView topLeftCell="AL6" workbookViewId="0">
      <selection activeCell="AU28" sqref="AU28"/>
    </sheetView>
  </sheetViews>
  <sheetFormatPr defaultRowHeight="15" x14ac:dyDescent="0.25"/>
  <cols>
    <col min="1" max="1" width="30.85546875" style="4" bestFit="1" customWidth="1"/>
    <col min="2" max="2" width="21.5703125" style="4" customWidth="1"/>
    <col min="3" max="3" width="15.5703125" style="4" bestFit="1" customWidth="1"/>
    <col min="4" max="4" width="26.5703125" style="4" customWidth="1"/>
    <col min="5" max="5" width="13.140625" style="4" bestFit="1" customWidth="1"/>
    <col min="6" max="6" width="10.140625" style="4" customWidth="1"/>
    <col min="7" max="7" width="11.140625" style="4" bestFit="1" customWidth="1"/>
    <col min="8" max="8" width="11.7109375" style="4" customWidth="1"/>
    <col min="9" max="9" width="12" style="4" customWidth="1"/>
    <col min="10" max="10" width="15.28515625" style="4" customWidth="1"/>
    <col min="11" max="11" width="13.85546875" style="4" customWidth="1"/>
    <col min="12" max="12" width="10.7109375" style="4" bestFit="1" customWidth="1"/>
    <col min="13" max="13" width="20.5703125" style="4" customWidth="1"/>
    <col min="14" max="14" width="23.85546875" style="4" customWidth="1"/>
    <col min="15" max="15" width="13.28515625" style="4" bestFit="1" customWidth="1"/>
    <col min="16" max="16" width="15.28515625" style="4" customWidth="1"/>
    <col min="17" max="17" width="14.140625" style="4" bestFit="1" customWidth="1"/>
    <col min="18" max="18" width="18.7109375" style="4" customWidth="1"/>
    <col min="19" max="19" width="13.140625" style="4" customWidth="1"/>
    <col min="20" max="20" width="15.42578125" style="4" customWidth="1"/>
    <col min="21" max="21" width="12.5703125" style="4" customWidth="1"/>
    <col min="22" max="22" width="13.42578125" style="4" customWidth="1"/>
    <col min="23" max="23" width="12.140625" style="4" customWidth="1"/>
    <col min="24" max="24" width="16.7109375" style="4" customWidth="1"/>
    <col min="25" max="25" width="13.85546875" style="4" customWidth="1"/>
    <col min="26" max="26" width="16.5703125" style="4" customWidth="1"/>
    <col min="27" max="27" width="17.28515625" style="4" customWidth="1"/>
    <col min="28" max="29" width="9.140625" style="4"/>
    <col min="30" max="30" width="14.7109375" style="4" customWidth="1"/>
    <col min="31" max="31" width="19.7109375" style="4" customWidth="1"/>
    <col min="32" max="32" width="11.28515625" style="4" customWidth="1"/>
    <col min="33" max="34" width="14.28515625" style="4" customWidth="1"/>
    <col min="35" max="35" width="10.140625" style="4" customWidth="1"/>
    <col min="36" max="36" width="14.7109375" style="4" customWidth="1"/>
    <col min="37" max="37" width="14.42578125" style="4" customWidth="1"/>
    <col min="38" max="41" width="9.140625" style="4"/>
    <col min="42" max="42" width="15.85546875" style="4" customWidth="1"/>
    <col min="43" max="43" width="19.42578125" style="4" customWidth="1"/>
    <col min="44" max="44" width="14.7109375" style="4" customWidth="1"/>
    <col min="45" max="45" width="15.28515625" style="4" customWidth="1"/>
    <col min="46" max="46" width="18.42578125" style="4" customWidth="1"/>
    <col min="47" max="47" width="17" style="4" customWidth="1"/>
    <col min="48" max="48" width="13.140625" style="4" customWidth="1"/>
    <col min="49" max="16384" width="9.140625" style="4"/>
  </cols>
  <sheetData>
    <row r="1" spans="1:51" x14ac:dyDescent="0.25">
      <c r="A1" s="10" t="s">
        <v>88</v>
      </c>
      <c r="B1">
        <v>1999</v>
      </c>
      <c r="C1">
        <v>1990</v>
      </c>
      <c r="D1">
        <v>1998</v>
      </c>
      <c r="E1">
        <v>2012</v>
      </c>
      <c r="F1">
        <v>1998</v>
      </c>
      <c r="G1">
        <v>2010</v>
      </c>
      <c r="H1">
        <v>2013</v>
      </c>
      <c r="I1">
        <v>1999</v>
      </c>
      <c r="J1">
        <v>1994</v>
      </c>
      <c r="K1">
        <v>2006</v>
      </c>
      <c r="L1">
        <v>1998</v>
      </c>
      <c r="M1">
        <v>1990</v>
      </c>
      <c r="N1">
        <v>1989</v>
      </c>
      <c r="O1">
        <v>1997</v>
      </c>
      <c r="P1">
        <v>1999</v>
      </c>
      <c r="Q1">
        <v>2013</v>
      </c>
      <c r="R1">
        <v>1998</v>
      </c>
      <c r="S1">
        <v>1993</v>
      </c>
      <c r="T1">
        <v>1994</v>
      </c>
      <c r="U1">
        <v>1995</v>
      </c>
      <c r="V1">
        <v>1999</v>
      </c>
      <c r="W1">
        <v>2000</v>
      </c>
      <c r="X1">
        <v>1999</v>
      </c>
      <c r="Y1">
        <v>1986</v>
      </c>
      <c r="Z1">
        <v>1996</v>
      </c>
      <c r="AA1">
        <v>2008</v>
      </c>
      <c r="AB1">
        <v>2001</v>
      </c>
      <c r="AC1">
        <v>2001</v>
      </c>
      <c r="AD1">
        <v>2008</v>
      </c>
      <c r="AE1">
        <v>1998</v>
      </c>
      <c r="AF1">
        <v>2006</v>
      </c>
      <c r="AG1">
        <v>2006</v>
      </c>
      <c r="AH1">
        <v>2002</v>
      </c>
      <c r="AI1">
        <v>1999</v>
      </c>
      <c r="AJ1">
        <v>1999</v>
      </c>
      <c r="AK1">
        <v>1992</v>
      </c>
      <c r="AL1">
        <v>1995</v>
      </c>
      <c r="AM1">
        <v>1989</v>
      </c>
      <c r="AN1">
        <v>1996</v>
      </c>
      <c r="AO1">
        <v>2013</v>
      </c>
      <c r="AP1">
        <v>1990</v>
      </c>
      <c r="AQ1">
        <v>1997</v>
      </c>
      <c r="AR1">
        <v>1996</v>
      </c>
      <c r="AS1">
        <v>1994</v>
      </c>
      <c r="AT1">
        <v>1992</v>
      </c>
      <c r="AU1">
        <v>2013</v>
      </c>
      <c r="AV1">
        <v>1989</v>
      </c>
      <c r="AW1">
        <v>2009</v>
      </c>
      <c r="AX1">
        <v>2010</v>
      </c>
      <c r="AY1">
        <v>2013</v>
      </c>
    </row>
    <row r="2" spans="1:51" s="7" customFormat="1" x14ac:dyDescent="0.25">
      <c r="B2" s="7" t="s">
        <v>26</v>
      </c>
      <c r="C2" s="7" t="s">
        <v>0</v>
      </c>
      <c r="D2" s="7" t="s">
        <v>45</v>
      </c>
      <c r="E2" s="7" t="s">
        <v>13</v>
      </c>
      <c r="F2" s="7" t="s">
        <v>22</v>
      </c>
      <c r="G2" s="7" t="s">
        <v>18</v>
      </c>
      <c r="H2" s="7" t="s">
        <v>36</v>
      </c>
      <c r="I2" s="7" t="s">
        <v>16</v>
      </c>
      <c r="J2" s="7" t="s">
        <v>53</v>
      </c>
      <c r="K2" s="7" t="s">
        <v>54</v>
      </c>
      <c r="L2" s="7" t="s">
        <v>9</v>
      </c>
      <c r="M2" s="7" t="s">
        <v>55</v>
      </c>
      <c r="N2" s="7" t="s">
        <v>38</v>
      </c>
      <c r="O2" s="7" t="s">
        <v>20</v>
      </c>
      <c r="P2" s="7" t="s">
        <v>56</v>
      </c>
      <c r="Q2" s="7" t="s">
        <v>15</v>
      </c>
      <c r="R2" s="7" t="s">
        <v>57</v>
      </c>
      <c r="S2" s="7" t="s">
        <v>2</v>
      </c>
      <c r="T2" s="7" t="s">
        <v>58</v>
      </c>
      <c r="U2" s="7" t="s">
        <v>3</v>
      </c>
      <c r="V2" s="7" t="s">
        <v>23</v>
      </c>
      <c r="W2" s="7" t="s">
        <v>59</v>
      </c>
      <c r="X2" s="7" t="s">
        <v>60</v>
      </c>
      <c r="Y2" s="7" t="s">
        <v>7</v>
      </c>
      <c r="Z2" s="7" t="s">
        <v>14</v>
      </c>
      <c r="AA2" s="7" t="s">
        <v>1</v>
      </c>
      <c r="AB2" s="7" t="s">
        <v>8</v>
      </c>
      <c r="AC2" s="7" t="s">
        <v>19</v>
      </c>
      <c r="AD2" s="7" t="s">
        <v>61</v>
      </c>
      <c r="AE2" s="7" t="s">
        <v>62</v>
      </c>
      <c r="AF2" s="7" t="s">
        <v>47</v>
      </c>
      <c r="AG2" s="7" t="s">
        <v>21</v>
      </c>
      <c r="AH2" s="7" t="s">
        <v>78</v>
      </c>
      <c r="AI2" s="7" t="s">
        <v>10</v>
      </c>
      <c r="AJ2" s="7" t="s">
        <v>63</v>
      </c>
      <c r="AK2" s="7" t="s">
        <v>64</v>
      </c>
      <c r="AL2" s="7" t="s">
        <v>65</v>
      </c>
      <c r="AM2" s="7" t="s">
        <v>6</v>
      </c>
      <c r="AN2" s="7" t="s">
        <v>42</v>
      </c>
      <c r="AO2" s="7" t="s">
        <v>17</v>
      </c>
      <c r="AP2" s="7" t="s">
        <v>70</v>
      </c>
      <c r="AQ2" s="7" t="s">
        <v>69</v>
      </c>
      <c r="AR2" s="7" t="s">
        <v>35</v>
      </c>
      <c r="AS2" s="7" t="s">
        <v>68</v>
      </c>
      <c r="AT2" s="7" t="s">
        <v>67</v>
      </c>
      <c r="AU2" s="7" t="s">
        <v>66</v>
      </c>
      <c r="AV2" s="7" t="s">
        <v>71</v>
      </c>
      <c r="AW2" s="7" t="s">
        <v>72</v>
      </c>
      <c r="AX2" s="7" t="s">
        <v>76</v>
      </c>
      <c r="AY2" s="7" t="s">
        <v>75</v>
      </c>
    </row>
    <row r="3" spans="1:51" x14ac:dyDescent="0.25">
      <c r="A3" s="5">
        <v>1990</v>
      </c>
      <c r="B3" s="6">
        <f t="shared" ref="B3:AE11" si="0">MAX(0,$A3-B$1)</f>
        <v>0</v>
      </c>
      <c r="C3" s="6">
        <f t="shared" si="0"/>
        <v>0</v>
      </c>
      <c r="D3" s="6">
        <f t="shared" si="0"/>
        <v>0</v>
      </c>
      <c r="E3" s="6">
        <f t="shared" si="0"/>
        <v>0</v>
      </c>
      <c r="F3" s="6">
        <f t="shared" si="0"/>
        <v>0</v>
      </c>
      <c r="G3" s="6">
        <f t="shared" si="0"/>
        <v>0</v>
      </c>
      <c r="H3" s="6">
        <f t="shared" si="0"/>
        <v>0</v>
      </c>
      <c r="I3" s="6">
        <f t="shared" si="0"/>
        <v>0</v>
      </c>
      <c r="J3" s="6">
        <f t="shared" si="0"/>
        <v>0</v>
      </c>
      <c r="K3" s="6">
        <f t="shared" si="0"/>
        <v>0</v>
      </c>
      <c r="L3" s="6">
        <f t="shared" si="0"/>
        <v>0</v>
      </c>
      <c r="M3" s="6">
        <f t="shared" si="0"/>
        <v>0</v>
      </c>
      <c r="N3" s="6">
        <f t="shared" si="0"/>
        <v>1</v>
      </c>
      <c r="O3" s="6">
        <f t="shared" si="0"/>
        <v>0</v>
      </c>
      <c r="P3" s="6">
        <f t="shared" si="0"/>
        <v>0</v>
      </c>
      <c r="Q3" s="6">
        <f t="shared" si="0"/>
        <v>0</v>
      </c>
      <c r="R3" s="6">
        <f t="shared" si="0"/>
        <v>0</v>
      </c>
      <c r="S3" s="6">
        <f t="shared" si="0"/>
        <v>0</v>
      </c>
      <c r="T3" s="6">
        <f t="shared" si="0"/>
        <v>0</v>
      </c>
      <c r="U3" s="6">
        <f t="shared" si="0"/>
        <v>0</v>
      </c>
      <c r="V3" s="6">
        <f t="shared" si="0"/>
        <v>0</v>
      </c>
      <c r="W3" s="6">
        <f t="shared" si="0"/>
        <v>0</v>
      </c>
      <c r="X3" s="6">
        <f t="shared" si="0"/>
        <v>0</v>
      </c>
      <c r="Y3" s="6">
        <f t="shared" si="0"/>
        <v>4</v>
      </c>
      <c r="Z3" s="6">
        <f t="shared" si="0"/>
        <v>0</v>
      </c>
      <c r="AA3" s="6">
        <f t="shared" si="0"/>
        <v>0</v>
      </c>
      <c r="AB3" s="6">
        <f t="shared" si="0"/>
        <v>0</v>
      </c>
      <c r="AC3" s="6">
        <f t="shared" si="0"/>
        <v>0</v>
      </c>
      <c r="AD3" s="6">
        <f t="shared" si="0"/>
        <v>0</v>
      </c>
      <c r="AE3" s="6">
        <f t="shared" si="0"/>
        <v>0</v>
      </c>
      <c r="AF3" s="6">
        <f t="shared" ref="AF3:AU18" si="1">MAX(0,$A3-AF$1)</f>
        <v>0</v>
      </c>
      <c r="AG3" s="6">
        <f t="shared" si="1"/>
        <v>0</v>
      </c>
      <c r="AH3" s="6">
        <f t="shared" si="1"/>
        <v>0</v>
      </c>
      <c r="AI3" s="6">
        <f t="shared" si="1"/>
        <v>0</v>
      </c>
      <c r="AJ3" s="6">
        <f t="shared" si="1"/>
        <v>0</v>
      </c>
      <c r="AK3" s="6">
        <f t="shared" si="1"/>
        <v>0</v>
      </c>
      <c r="AL3" s="6">
        <f t="shared" si="1"/>
        <v>0</v>
      </c>
      <c r="AM3" s="6">
        <f t="shared" si="1"/>
        <v>1</v>
      </c>
      <c r="AN3" s="6">
        <f t="shared" si="1"/>
        <v>0</v>
      </c>
      <c r="AO3" s="6">
        <f t="shared" si="1"/>
        <v>0</v>
      </c>
      <c r="AP3" s="6">
        <f t="shared" si="1"/>
        <v>0</v>
      </c>
      <c r="AQ3" s="6">
        <f t="shared" si="1"/>
        <v>0</v>
      </c>
      <c r="AR3" s="6">
        <f t="shared" si="1"/>
        <v>0</v>
      </c>
      <c r="AS3" s="6">
        <f t="shared" si="1"/>
        <v>0</v>
      </c>
      <c r="AT3" s="6">
        <f t="shared" si="1"/>
        <v>0</v>
      </c>
      <c r="AU3" s="6">
        <f t="shared" si="1"/>
        <v>0</v>
      </c>
      <c r="AV3" s="6">
        <f t="shared" ref="AV3:AY18" si="2">MAX(0,$A3-AV$1)</f>
        <v>1</v>
      </c>
      <c r="AW3" s="6">
        <f t="shared" si="2"/>
        <v>0</v>
      </c>
      <c r="AX3" s="6">
        <f t="shared" si="2"/>
        <v>0</v>
      </c>
      <c r="AY3" s="6">
        <f t="shared" si="2"/>
        <v>0</v>
      </c>
    </row>
    <row r="4" spans="1:51" x14ac:dyDescent="0.25">
      <c r="A4" s="5">
        <v>1991</v>
      </c>
      <c r="B4" s="6">
        <f t="shared" si="0"/>
        <v>0</v>
      </c>
      <c r="C4" s="6">
        <f t="shared" si="0"/>
        <v>1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  <c r="H4" s="6">
        <f t="shared" si="0"/>
        <v>0</v>
      </c>
      <c r="I4" s="6">
        <f t="shared" si="0"/>
        <v>0</v>
      </c>
      <c r="J4" s="6">
        <f t="shared" si="0"/>
        <v>0</v>
      </c>
      <c r="K4" s="6">
        <f t="shared" si="0"/>
        <v>0</v>
      </c>
      <c r="L4" s="6">
        <f t="shared" si="0"/>
        <v>0</v>
      </c>
      <c r="M4" s="6">
        <f t="shared" si="0"/>
        <v>1</v>
      </c>
      <c r="N4" s="6">
        <f t="shared" si="0"/>
        <v>2</v>
      </c>
      <c r="O4" s="6">
        <f t="shared" si="0"/>
        <v>0</v>
      </c>
      <c r="P4" s="6">
        <f t="shared" si="0"/>
        <v>0</v>
      </c>
      <c r="Q4" s="6">
        <f t="shared" si="0"/>
        <v>0</v>
      </c>
      <c r="R4" s="6">
        <f t="shared" si="0"/>
        <v>0</v>
      </c>
      <c r="S4" s="6">
        <f t="shared" si="0"/>
        <v>0</v>
      </c>
      <c r="T4" s="6">
        <f t="shared" si="0"/>
        <v>0</v>
      </c>
      <c r="U4" s="6">
        <f t="shared" si="0"/>
        <v>0</v>
      </c>
      <c r="V4" s="6">
        <f t="shared" si="0"/>
        <v>0</v>
      </c>
      <c r="W4" s="6">
        <f t="shared" si="0"/>
        <v>0</v>
      </c>
      <c r="X4" s="6">
        <f t="shared" si="0"/>
        <v>0</v>
      </c>
      <c r="Y4" s="6">
        <f t="shared" si="0"/>
        <v>5</v>
      </c>
      <c r="Z4" s="6">
        <f t="shared" si="0"/>
        <v>0</v>
      </c>
      <c r="AA4" s="6">
        <f t="shared" si="0"/>
        <v>0</v>
      </c>
      <c r="AB4" s="6">
        <f t="shared" si="0"/>
        <v>0</v>
      </c>
      <c r="AC4" s="6">
        <f t="shared" si="0"/>
        <v>0</v>
      </c>
      <c r="AD4" s="6">
        <f t="shared" si="0"/>
        <v>0</v>
      </c>
      <c r="AE4" s="6">
        <f t="shared" si="0"/>
        <v>0</v>
      </c>
      <c r="AF4" s="6">
        <f t="shared" si="1"/>
        <v>0</v>
      </c>
      <c r="AG4" s="6">
        <f t="shared" si="1"/>
        <v>0</v>
      </c>
      <c r="AH4" s="6">
        <f t="shared" si="1"/>
        <v>0</v>
      </c>
      <c r="AI4" s="6">
        <f t="shared" si="1"/>
        <v>0</v>
      </c>
      <c r="AJ4" s="6">
        <f t="shared" si="1"/>
        <v>0</v>
      </c>
      <c r="AK4" s="6">
        <f t="shared" si="1"/>
        <v>0</v>
      </c>
      <c r="AL4" s="6">
        <f t="shared" si="1"/>
        <v>0</v>
      </c>
      <c r="AM4" s="6">
        <f t="shared" si="1"/>
        <v>2</v>
      </c>
      <c r="AN4" s="6">
        <f t="shared" si="1"/>
        <v>0</v>
      </c>
      <c r="AO4" s="6">
        <f t="shared" si="1"/>
        <v>0</v>
      </c>
      <c r="AP4" s="6">
        <f t="shared" si="1"/>
        <v>1</v>
      </c>
      <c r="AQ4" s="6">
        <f t="shared" si="1"/>
        <v>0</v>
      </c>
      <c r="AR4" s="6">
        <f t="shared" si="1"/>
        <v>0</v>
      </c>
      <c r="AS4" s="6">
        <f t="shared" si="1"/>
        <v>0</v>
      </c>
      <c r="AT4" s="6">
        <f t="shared" si="1"/>
        <v>0</v>
      </c>
      <c r="AU4" s="6">
        <f t="shared" si="1"/>
        <v>0</v>
      </c>
      <c r="AV4" s="6">
        <f t="shared" si="2"/>
        <v>2</v>
      </c>
      <c r="AW4" s="6">
        <f t="shared" si="2"/>
        <v>0</v>
      </c>
      <c r="AX4" s="6">
        <f t="shared" si="2"/>
        <v>0</v>
      </c>
      <c r="AY4" s="6">
        <f t="shared" si="2"/>
        <v>0</v>
      </c>
    </row>
    <row r="5" spans="1:51" x14ac:dyDescent="0.25">
      <c r="A5" s="5">
        <v>1992</v>
      </c>
      <c r="B5" s="6">
        <f t="shared" si="0"/>
        <v>0</v>
      </c>
      <c r="C5" s="6">
        <f t="shared" si="0"/>
        <v>2</v>
      </c>
      <c r="D5" s="6">
        <f t="shared" si="0"/>
        <v>0</v>
      </c>
      <c r="E5" s="6">
        <f t="shared" si="0"/>
        <v>0</v>
      </c>
      <c r="F5" s="6">
        <f t="shared" si="0"/>
        <v>0</v>
      </c>
      <c r="G5" s="6">
        <f t="shared" si="0"/>
        <v>0</v>
      </c>
      <c r="H5" s="6">
        <f t="shared" si="0"/>
        <v>0</v>
      </c>
      <c r="I5" s="6">
        <f t="shared" si="0"/>
        <v>0</v>
      </c>
      <c r="J5" s="6">
        <f t="shared" si="0"/>
        <v>0</v>
      </c>
      <c r="K5" s="6">
        <f t="shared" si="0"/>
        <v>0</v>
      </c>
      <c r="L5" s="6">
        <f t="shared" si="0"/>
        <v>0</v>
      </c>
      <c r="M5" s="6">
        <f t="shared" si="0"/>
        <v>2</v>
      </c>
      <c r="N5" s="6">
        <f t="shared" si="0"/>
        <v>3</v>
      </c>
      <c r="O5" s="6">
        <f t="shared" si="0"/>
        <v>0</v>
      </c>
      <c r="P5" s="6">
        <f t="shared" si="0"/>
        <v>0</v>
      </c>
      <c r="Q5" s="6">
        <f t="shared" si="0"/>
        <v>0</v>
      </c>
      <c r="R5" s="6">
        <f t="shared" si="0"/>
        <v>0</v>
      </c>
      <c r="S5" s="6">
        <f t="shared" si="0"/>
        <v>0</v>
      </c>
      <c r="T5" s="6">
        <f t="shared" si="0"/>
        <v>0</v>
      </c>
      <c r="U5" s="6">
        <f t="shared" si="0"/>
        <v>0</v>
      </c>
      <c r="V5" s="6">
        <f t="shared" si="0"/>
        <v>0</v>
      </c>
      <c r="W5" s="6">
        <f t="shared" si="0"/>
        <v>0</v>
      </c>
      <c r="X5" s="6">
        <f t="shared" si="0"/>
        <v>0</v>
      </c>
      <c r="Y5" s="6">
        <f t="shared" si="0"/>
        <v>6</v>
      </c>
      <c r="Z5" s="6">
        <f t="shared" si="0"/>
        <v>0</v>
      </c>
      <c r="AA5" s="6">
        <f t="shared" si="0"/>
        <v>0</v>
      </c>
      <c r="AB5" s="6">
        <f t="shared" si="0"/>
        <v>0</v>
      </c>
      <c r="AC5" s="6">
        <f t="shared" si="0"/>
        <v>0</v>
      </c>
      <c r="AD5" s="6">
        <f t="shared" si="0"/>
        <v>0</v>
      </c>
      <c r="AE5" s="6">
        <f t="shared" si="0"/>
        <v>0</v>
      </c>
      <c r="AF5" s="6">
        <f t="shared" si="1"/>
        <v>0</v>
      </c>
      <c r="AG5" s="6">
        <f t="shared" si="1"/>
        <v>0</v>
      </c>
      <c r="AH5" s="6">
        <f t="shared" si="1"/>
        <v>0</v>
      </c>
      <c r="AI5" s="6">
        <f t="shared" si="1"/>
        <v>0</v>
      </c>
      <c r="AJ5" s="6">
        <f t="shared" si="1"/>
        <v>0</v>
      </c>
      <c r="AK5" s="6">
        <f t="shared" si="1"/>
        <v>0</v>
      </c>
      <c r="AL5" s="6">
        <f t="shared" si="1"/>
        <v>0</v>
      </c>
      <c r="AM5" s="6">
        <f t="shared" si="1"/>
        <v>3</v>
      </c>
      <c r="AN5" s="6">
        <f t="shared" si="1"/>
        <v>0</v>
      </c>
      <c r="AO5" s="6">
        <f t="shared" si="1"/>
        <v>0</v>
      </c>
      <c r="AP5" s="6">
        <f t="shared" si="1"/>
        <v>2</v>
      </c>
      <c r="AQ5" s="6">
        <f t="shared" si="1"/>
        <v>0</v>
      </c>
      <c r="AR5" s="6">
        <f t="shared" si="1"/>
        <v>0</v>
      </c>
      <c r="AS5" s="6">
        <f t="shared" si="1"/>
        <v>0</v>
      </c>
      <c r="AT5" s="6">
        <f t="shared" si="1"/>
        <v>0</v>
      </c>
      <c r="AU5" s="6">
        <f t="shared" si="1"/>
        <v>0</v>
      </c>
      <c r="AV5" s="6">
        <f t="shared" si="2"/>
        <v>3</v>
      </c>
      <c r="AW5" s="6">
        <f t="shared" si="2"/>
        <v>0</v>
      </c>
      <c r="AX5" s="6">
        <f t="shared" si="2"/>
        <v>0</v>
      </c>
      <c r="AY5" s="6">
        <f t="shared" si="2"/>
        <v>0</v>
      </c>
    </row>
    <row r="6" spans="1:51" x14ac:dyDescent="0.25">
      <c r="A6" s="5">
        <v>1993</v>
      </c>
      <c r="B6" s="6">
        <f t="shared" si="0"/>
        <v>0</v>
      </c>
      <c r="C6" s="6">
        <f t="shared" si="0"/>
        <v>3</v>
      </c>
      <c r="D6" s="6">
        <f t="shared" si="0"/>
        <v>0</v>
      </c>
      <c r="E6" s="6">
        <f t="shared" si="0"/>
        <v>0</v>
      </c>
      <c r="F6" s="6">
        <f t="shared" si="0"/>
        <v>0</v>
      </c>
      <c r="G6" s="6">
        <f t="shared" si="0"/>
        <v>0</v>
      </c>
      <c r="H6" s="6">
        <f t="shared" si="0"/>
        <v>0</v>
      </c>
      <c r="I6" s="6">
        <f t="shared" si="0"/>
        <v>0</v>
      </c>
      <c r="J6" s="6">
        <f t="shared" si="0"/>
        <v>0</v>
      </c>
      <c r="K6" s="6">
        <f t="shared" si="0"/>
        <v>0</v>
      </c>
      <c r="L6" s="6">
        <f t="shared" si="0"/>
        <v>0</v>
      </c>
      <c r="M6" s="6">
        <f t="shared" si="0"/>
        <v>3</v>
      </c>
      <c r="N6" s="6">
        <f t="shared" si="0"/>
        <v>4</v>
      </c>
      <c r="O6" s="6">
        <f t="shared" si="0"/>
        <v>0</v>
      </c>
      <c r="P6" s="6">
        <f t="shared" si="0"/>
        <v>0</v>
      </c>
      <c r="Q6" s="6">
        <f t="shared" si="0"/>
        <v>0</v>
      </c>
      <c r="R6" s="6">
        <f t="shared" si="0"/>
        <v>0</v>
      </c>
      <c r="S6" s="6">
        <f t="shared" si="0"/>
        <v>0</v>
      </c>
      <c r="T6" s="6">
        <f t="shared" si="0"/>
        <v>0</v>
      </c>
      <c r="U6" s="6">
        <f t="shared" si="0"/>
        <v>0</v>
      </c>
      <c r="V6" s="6">
        <f t="shared" si="0"/>
        <v>0</v>
      </c>
      <c r="W6" s="6">
        <f t="shared" si="0"/>
        <v>0</v>
      </c>
      <c r="X6" s="6">
        <f t="shared" si="0"/>
        <v>0</v>
      </c>
      <c r="Y6" s="6">
        <f t="shared" si="0"/>
        <v>7</v>
      </c>
      <c r="Z6" s="6">
        <f t="shared" si="0"/>
        <v>0</v>
      </c>
      <c r="AA6" s="6">
        <f t="shared" si="0"/>
        <v>0</v>
      </c>
      <c r="AB6" s="6">
        <f t="shared" si="0"/>
        <v>0</v>
      </c>
      <c r="AC6" s="6">
        <f t="shared" si="0"/>
        <v>0</v>
      </c>
      <c r="AD6" s="6">
        <f t="shared" si="0"/>
        <v>0</v>
      </c>
      <c r="AE6" s="6">
        <f t="shared" si="0"/>
        <v>0</v>
      </c>
      <c r="AF6" s="6">
        <f t="shared" si="1"/>
        <v>0</v>
      </c>
      <c r="AG6" s="6">
        <f t="shared" si="1"/>
        <v>0</v>
      </c>
      <c r="AH6" s="6">
        <f t="shared" si="1"/>
        <v>0</v>
      </c>
      <c r="AI6" s="6">
        <f t="shared" si="1"/>
        <v>0</v>
      </c>
      <c r="AJ6" s="6">
        <f t="shared" si="1"/>
        <v>0</v>
      </c>
      <c r="AK6" s="6">
        <f t="shared" si="1"/>
        <v>1</v>
      </c>
      <c r="AL6" s="6">
        <f t="shared" si="1"/>
        <v>0</v>
      </c>
      <c r="AM6" s="6">
        <f t="shared" si="1"/>
        <v>4</v>
      </c>
      <c r="AN6" s="6">
        <f t="shared" si="1"/>
        <v>0</v>
      </c>
      <c r="AO6" s="6">
        <f t="shared" si="1"/>
        <v>0</v>
      </c>
      <c r="AP6" s="6">
        <f t="shared" si="1"/>
        <v>3</v>
      </c>
      <c r="AQ6" s="6">
        <f t="shared" si="1"/>
        <v>0</v>
      </c>
      <c r="AR6" s="6">
        <f t="shared" si="1"/>
        <v>0</v>
      </c>
      <c r="AS6" s="6">
        <f t="shared" si="1"/>
        <v>0</v>
      </c>
      <c r="AT6" s="6">
        <f t="shared" si="1"/>
        <v>1</v>
      </c>
      <c r="AU6" s="6">
        <f t="shared" si="1"/>
        <v>0</v>
      </c>
      <c r="AV6" s="6">
        <f t="shared" si="2"/>
        <v>4</v>
      </c>
      <c r="AW6" s="6">
        <f t="shared" si="2"/>
        <v>0</v>
      </c>
      <c r="AX6" s="6">
        <f t="shared" si="2"/>
        <v>0</v>
      </c>
      <c r="AY6" s="6">
        <f t="shared" si="2"/>
        <v>0</v>
      </c>
    </row>
    <row r="7" spans="1:51" x14ac:dyDescent="0.25">
      <c r="A7" s="5">
        <v>1994</v>
      </c>
      <c r="B7" s="6">
        <f t="shared" si="0"/>
        <v>0</v>
      </c>
      <c r="C7" s="6">
        <f t="shared" si="0"/>
        <v>4</v>
      </c>
      <c r="D7" s="6">
        <f t="shared" si="0"/>
        <v>0</v>
      </c>
      <c r="E7" s="6">
        <f t="shared" si="0"/>
        <v>0</v>
      </c>
      <c r="F7" s="6">
        <f t="shared" si="0"/>
        <v>0</v>
      </c>
      <c r="G7" s="6">
        <f t="shared" si="0"/>
        <v>0</v>
      </c>
      <c r="H7" s="6">
        <f t="shared" si="0"/>
        <v>0</v>
      </c>
      <c r="I7" s="6">
        <f t="shared" si="0"/>
        <v>0</v>
      </c>
      <c r="J7" s="6">
        <f t="shared" si="0"/>
        <v>0</v>
      </c>
      <c r="K7" s="6">
        <f t="shared" si="0"/>
        <v>0</v>
      </c>
      <c r="L7" s="6">
        <f t="shared" si="0"/>
        <v>0</v>
      </c>
      <c r="M7" s="6">
        <f t="shared" si="0"/>
        <v>4</v>
      </c>
      <c r="N7" s="6">
        <f t="shared" si="0"/>
        <v>5</v>
      </c>
      <c r="O7" s="6">
        <f t="shared" si="0"/>
        <v>0</v>
      </c>
      <c r="P7" s="6">
        <f t="shared" si="0"/>
        <v>0</v>
      </c>
      <c r="Q7" s="6">
        <f t="shared" si="0"/>
        <v>0</v>
      </c>
      <c r="R7" s="6">
        <f t="shared" si="0"/>
        <v>0</v>
      </c>
      <c r="S7" s="6">
        <f t="shared" si="0"/>
        <v>1</v>
      </c>
      <c r="T7" s="6">
        <f t="shared" si="0"/>
        <v>0</v>
      </c>
      <c r="U7" s="6">
        <f t="shared" si="0"/>
        <v>0</v>
      </c>
      <c r="V7" s="6">
        <f t="shared" si="0"/>
        <v>0</v>
      </c>
      <c r="W7" s="6">
        <f t="shared" si="0"/>
        <v>0</v>
      </c>
      <c r="X7" s="6">
        <f t="shared" si="0"/>
        <v>0</v>
      </c>
      <c r="Y7" s="6">
        <f t="shared" si="0"/>
        <v>8</v>
      </c>
      <c r="Z7" s="6">
        <f t="shared" si="0"/>
        <v>0</v>
      </c>
      <c r="AA7" s="6">
        <f t="shared" si="0"/>
        <v>0</v>
      </c>
      <c r="AB7" s="6">
        <f t="shared" si="0"/>
        <v>0</v>
      </c>
      <c r="AC7" s="6">
        <f t="shared" si="0"/>
        <v>0</v>
      </c>
      <c r="AD7" s="6">
        <f t="shared" si="0"/>
        <v>0</v>
      </c>
      <c r="AE7" s="6">
        <f t="shared" si="0"/>
        <v>0</v>
      </c>
      <c r="AF7" s="6">
        <f t="shared" si="1"/>
        <v>0</v>
      </c>
      <c r="AG7" s="6">
        <f t="shared" si="1"/>
        <v>0</v>
      </c>
      <c r="AH7" s="6">
        <f t="shared" si="1"/>
        <v>0</v>
      </c>
      <c r="AI7" s="6">
        <f t="shared" si="1"/>
        <v>0</v>
      </c>
      <c r="AJ7" s="6">
        <f t="shared" si="1"/>
        <v>0</v>
      </c>
      <c r="AK7" s="6">
        <f t="shared" si="1"/>
        <v>2</v>
      </c>
      <c r="AL7" s="6">
        <f t="shared" si="1"/>
        <v>0</v>
      </c>
      <c r="AM7" s="6">
        <f t="shared" si="1"/>
        <v>5</v>
      </c>
      <c r="AN7" s="6">
        <f t="shared" si="1"/>
        <v>0</v>
      </c>
      <c r="AO7" s="6">
        <f t="shared" si="1"/>
        <v>0</v>
      </c>
      <c r="AP7" s="6">
        <f t="shared" si="1"/>
        <v>4</v>
      </c>
      <c r="AQ7" s="6">
        <f t="shared" si="1"/>
        <v>0</v>
      </c>
      <c r="AR7" s="6">
        <f t="shared" si="1"/>
        <v>0</v>
      </c>
      <c r="AS7" s="6">
        <f t="shared" si="1"/>
        <v>0</v>
      </c>
      <c r="AT7" s="6">
        <f t="shared" si="1"/>
        <v>2</v>
      </c>
      <c r="AU7" s="6">
        <f t="shared" si="1"/>
        <v>0</v>
      </c>
      <c r="AV7" s="6">
        <f t="shared" si="2"/>
        <v>5</v>
      </c>
      <c r="AW7" s="6">
        <f t="shared" si="2"/>
        <v>0</v>
      </c>
      <c r="AX7" s="6">
        <f t="shared" si="2"/>
        <v>0</v>
      </c>
      <c r="AY7" s="6">
        <f t="shared" si="2"/>
        <v>0</v>
      </c>
    </row>
    <row r="8" spans="1:51" x14ac:dyDescent="0.25">
      <c r="A8" s="5">
        <v>1995</v>
      </c>
      <c r="B8" s="6">
        <f t="shared" si="0"/>
        <v>0</v>
      </c>
      <c r="C8" s="6">
        <f t="shared" si="0"/>
        <v>5</v>
      </c>
      <c r="D8" s="6">
        <f t="shared" si="0"/>
        <v>0</v>
      </c>
      <c r="E8" s="6">
        <f t="shared" si="0"/>
        <v>0</v>
      </c>
      <c r="F8" s="6">
        <f t="shared" si="0"/>
        <v>0</v>
      </c>
      <c r="G8" s="6">
        <f t="shared" si="0"/>
        <v>0</v>
      </c>
      <c r="H8" s="6">
        <f t="shared" si="0"/>
        <v>0</v>
      </c>
      <c r="I8" s="6">
        <f t="shared" si="0"/>
        <v>0</v>
      </c>
      <c r="J8" s="6">
        <f t="shared" si="0"/>
        <v>1</v>
      </c>
      <c r="K8" s="6">
        <f t="shared" si="0"/>
        <v>0</v>
      </c>
      <c r="L8" s="6">
        <f t="shared" si="0"/>
        <v>0</v>
      </c>
      <c r="M8" s="6">
        <f t="shared" si="0"/>
        <v>5</v>
      </c>
      <c r="N8" s="6">
        <f t="shared" si="0"/>
        <v>6</v>
      </c>
      <c r="O8" s="6">
        <f t="shared" si="0"/>
        <v>0</v>
      </c>
      <c r="P8" s="6">
        <f t="shared" si="0"/>
        <v>0</v>
      </c>
      <c r="Q8" s="6">
        <f t="shared" si="0"/>
        <v>0</v>
      </c>
      <c r="R8" s="6">
        <f t="shared" si="0"/>
        <v>0</v>
      </c>
      <c r="S8" s="6">
        <f t="shared" si="0"/>
        <v>2</v>
      </c>
      <c r="T8" s="6">
        <f t="shared" si="0"/>
        <v>1</v>
      </c>
      <c r="U8" s="6">
        <f t="shared" si="0"/>
        <v>0</v>
      </c>
      <c r="V8" s="6">
        <f t="shared" si="0"/>
        <v>0</v>
      </c>
      <c r="W8" s="6">
        <f t="shared" si="0"/>
        <v>0</v>
      </c>
      <c r="X8" s="6">
        <f t="shared" si="0"/>
        <v>0</v>
      </c>
      <c r="Y8" s="6">
        <f t="shared" si="0"/>
        <v>9</v>
      </c>
      <c r="Z8" s="6">
        <f t="shared" si="0"/>
        <v>0</v>
      </c>
      <c r="AA8" s="6">
        <f t="shared" si="0"/>
        <v>0</v>
      </c>
      <c r="AB8" s="6">
        <f t="shared" si="0"/>
        <v>0</v>
      </c>
      <c r="AC8" s="6">
        <f t="shared" si="0"/>
        <v>0</v>
      </c>
      <c r="AD8" s="6">
        <f t="shared" si="0"/>
        <v>0</v>
      </c>
      <c r="AE8" s="6">
        <f t="shared" si="0"/>
        <v>0</v>
      </c>
      <c r="AF8" s="6">
        <f t="shared" si="1"/>
        <v>0</v>
      </c>
      <c r="AG8" s="6">
        <f t="shared" si="1"/>
        <v>0</v>
      </c>
      <c r="AH8" s="6">
        <f t="shared" si="1"/>
        <v>0</v>
      </c>
      <c r="AI8" s="6">
        <f t="shared" si="1"/>
        <v>0</v>
      </c>
      <c r="AJ8" s="6">
        <f t="shared" si="1"/>
        <v>0</v>
      </c>
      <c r="AK8" s="6">
        <f t="shared" si="1"/>
        <v>3</v>
      </c>
      <c r="AL8" s="6">
        <f t="shared" si="1"/>
        <v>0</v>
      </c>
      <c r="AM8" s="6">
        <f t="shared" si="1"/>
        <v>6</v>
      </c>
      <c r="AN8" s="6">
        <f t="shared" si="1"/>
        <v>0</v>
      </c>
      <c r="AO8" s="6">
        <f t="shared" si="1"/>
        <v>0</v>
      </c>
      <c r="AP8" s="6">
        <f t="shared" si="1"/>
        <v>5</v>
      </c>
      <c r="AQ8" s="6">
        <f t="shared" si="1"/>
        <v>0</v>
      </c>
      <c r="AR8" s="6">
        <f t="shared" si="1"/>
        <v>0</v>
      </c>
      <c r="AS8" s="6">
        <f t="shared" si="1"/>
        <v>1</v>
      </c>
      <c r="AT8" s="6">
        <f t="shared" si="1"/>
        <v>3</v>
      </c>
      <c r="AU8" s="6">
        <f t="shared" si="1"/>
        <v>0</v>
      </c>
      <c r="AV8" s="6">
        <f t="shared" si="2"/>
        <v>6</v>
      </c>
      <c r="AW8" s="6">
        <f t="shared" si="2"/>
        <v>0</v>
      </c>
      <c r="AX8" s="6">
        <f t="shared" si="2"/>
        <v>0</v>
      </c>
      <c r="AY8" s="6">
        <f t="shared" si="2"/>
        <v>0</v>
      </c>
    </row>
    <row r="9" spans="1:51" x14ac:dyDescent="0.25">
      <c r="A9" s="5">
        <v>1996</v>
      </c>
      <c r="B9" s="6">
        <f t="shared" si="0"/>
        <v>0</v>
      </c>
      <c r="C9" s="6">
        <f t="shared" si="0"/>
        <v>6</v>
      </c>
      <c r="D9" s="6">
        <f t="shared" si="0"/>
        <v>0</v>
      </c>
      <c r="E9" s="6">
        <f t="shared" si="0"/>
        <v>0</v>
      </c>
      <c r="F9" s="6">
        <f t="shared" si="0"/>
        <v>0</v>
      </c>
      <c r="G9" s="6">
        <f t="shared" si="0"/>
        <v>0</v>
      </c>
      <c r="H9" s="6">
        <f t="shared" si="0"/>
        <v>0</v>
      </c>
      <c r="I9" s="6">
        <f t="shared" si="0"/>
        <v>0</v>
      </c>
      <c r="J9" s="6">
        <f t="shared" si="0"/>
        <v>2</v>
      </c>
      <c r="K9" s="6">
        <f t="shared" si="0"/>
        <v>0</v>
      </c>
      <c r="L9" s="6">
        <f t="shared" si="0"/>
        <v>0</v>
      </c>
      <c r="M9" s="6">
        <f t="shared" si="0"/>
        <v>6</v>
      </c>
      <c r="N9" s="6">
        <f t="shared" si="0"/>
        <v>7</v>
      </c>
      <c r="O9" s="6">
        <f t="shared" si="0"/>
        <v>0</v>
      </c>
      <c r="P9" s="6">
        <f t="shared" si="0"/>
        <v>0</v>
      </c>
      <c r="Q9" s="6">
        <f t="shared" si="0"/>
        <v>0</v>
      </c>
      <c r="R9" s="6">
        <f t="shared" si="0"/>
        <v>0</v>
      </c>
      <c r="S9" s="6">
        <f t="shared" si="0"/>
        <v>3</v>
      </c>
      <c r="T9" s="6">
        <f t="shared" si="0"/>
        <v>2</v>
      </c>
      <c r="U9" s="6">
        <f t="shared" si="0"/>
        <v>1</v>
      </c>
      <c r="V9" s="6">
        <f t="shared" si="0"/>
        <v>0</v>
      </c>
      <c r="W9" s="6">
        <f t="shared" si="0"/>
        <v>0</v>
      </c>
      <c r="X9" s="6">
        <f t="shared" si="0"/>
        <v>0</v>
      </c>
      <c r="Y9" s="6">
        <f t="shared" si="0"/>
        <v>10</v>
      </c>
      <c r="Z9" s="6">
        <f t="shared" si="0"/>
        <v>0</v>
      </c>
      <c r="AA9" s="6">
        <f t="shared" si="0"/>
        <v>0</v>
      </c>
      <c r="AB9" s="6">
        <f t="shared" si="0"/>
        <v>0</v>
      </c>
      <c r="AC9" s="6">
        <f t="shared" si="0"/>
        <v>0</v>
      </c>
      <c r="AD9" s="6">
        <f t="shared" si="0"/>
        <v>0</v>
      </c>
      <c r="AE9" s="6">
        <f t="shared" si="0"/>
        <v>0</v>
      </c>
      <c r="AF9" s="6">
        <f t="shared" si="1"/>
        <v>0</v>
      </c>
      <c r="AG9" s="6">
        <f t="shared" si="1"/>
        <v>0</v>
      </c>
      <c r="AH9" s="6">
        <f t="shared" si="1"/>
        <v>0</v>
      </c>
      <c r="AI9" s="6">
        <f t="shared" si="1"/>
        <v>0</v>
      </c>
      <c r="AJ9" s="6">
        <f t="shared" si="1"/>
        <v>0</v>
      </c>
      <c r="AK9" s="6">
        <f t="shared" si="1"/>
        <v>4</v>
      </c>
      <c r="AL9" s="6">
        <f t="shared" si="1"/>
        <v>1</v>
      </c>
      <c r="AM9" s="6">
        <f t="shared" si="1"/>
        <v>7</v>
      </c>
      <c r="AN9" s="6">
        <f t="shared" si="1"/>
        <v>0</v>
      </c>
      <c r="AO9" s="6">
        <f t="shared" si="1"/>
        <v>0</v>
      </c>
      <c r="AP9" s="6">
        <f t="shared" si="1"/>
        <v>6</v>
      </c>
      <c r="AQ9" s="6">
        <f t="shared" si="1"/>
        <v>0</v>
      </c>
      <c r="AR9" s="6">
        <f t="shared" si="1"/>
        <v>0</v>
      </c>
      <c r="AS9" s="6">
        <f t="shared" si="1"/>
        <v>2</v>
      </c>
      <c r="AT9" s="6">
        <f t="shared" si="1"/>
        <v>4</v>
      </c>
      <c r="AU9" s="6">
        <f t="shared" si="1"/>
        <v>0</v>
      </c>
      <c r="AV9" s="6">
        <f t="shared" si="2"/>
        <v>7</v>
      </c>
      <c r="AW9" s="6">
        <f t="shared" si="2"/>
        <v>0</v>
      </c>
      <c r="AX9" s="6">
        <f t="shared" si="2"/>
        <v>0</v>
      </c>
      <c r="AY9" s="6">
        <f t="shared" si="2"/>
        <v>0</v>
      </c>
    </row>
    <row r="10" spans="1:51" x14ac:dyDescent="0.25">
      <c r="A10" s="5">
        <v>1997</v>
      </c>
      <c r="B10" s="6">
        <f t="shared" si="0"/>
        <v>0</v>
      </c>
      <c r="C10" s="6">
        <f t="shared" si="0"/>
        <v>7</v>
      </c>
      <c r="D10" s="6">
        <f t="shared" si="0"/>
        <v>0</v>
      </c>
      <c r="E10" s="6">
        <f t="shared" si="0"/>
        <v>0</v>
      </c>
      <c r="F10" s="6">
        <f t="shared" si="0"/>
        <v>0</v>
      </c>
      <c r="G10" s="6">
        <f t="shared" si="0"/>
        <v>0</v>
      </c>
      <c r="H10" s="6">
        <f t="shared" si="0"/>
        <v>0</v>
      </c>
      <c r="I10" s="6">
        <f t="shared" si="0"/>
        <v>0</v>
      </c>
      <c r="J10" s="6">
        <f t="shared" si="0"/>
        <v>3</v>
      </c>
      <c r="K10" s="6">
        <f t="shared" si="0"/>
        <v>0</v>
      </c>
      <c r="L10" s="6">
        <f t="shared" si="0"/>
        <v>0</v>
      </c>
      <c r="M10" s="6">
        <f t="shared" si="0"/>
        <v>7</v>
      </c>
      <c r="N10" s="6">
        <f t="shared" si="0"/>
        <v>8</v>
      </c>
      <c r="O10" s="6">
        <f t="shared" si="0"/>
        <v>0</v>
      </c>
      <c r="P10" s="6">
        <f t="shared" si="0"/>
        <v>0</v>
      </c>
      <c r="Q10" s="6">
        <f t="shared" si="0"/>
        <v>0</v>
      </c>
      <c r="R10" s="6">
        <f t="shared" si="0"/>
        <v>0</v>
      </c>
      <c r="S10" s="6">
        <f t="shared" si="0"/>
        <v>4</v>
      </c>
      <c r="T10" s="6">
        <f t="shared" si="0"/>
        <v>3</v>
      </c>
      <c r="U10" s="6">
        <f t="shared" si="0"/>
        <v>2</v>
      </c>
      <c r="V10" s="6">
        <f t="shared" si="0"/>
        <v>0</v>
      </c>
      <c r="W10" s="6">
        <f t="shared" si="0"/>
        <v>0</v>
      </c>
      <c r="X10" s="6">
        <f t="shared" si="0"/>
        <v>0</v>
      </c>
      <c r="Y10" s="6">
        <f t="shared" si="0"/>
        <v>11</v>
      </c>
      <c r="Z10" s="6">
        <f t="shared" si="0"/>
        <v>1</v>
      </c>
      <c r="AA10" s="6">
        <f t="shared" si="0"/>
        <v>0</v>
      </c>
      <c r="AB10" s="6">
        <f t="shared" si="0"/>
        <v>0</v>
      </c>
      <c r="AC10" s="6">
        <f t="shared" si="0"/>
        <v>0</v>
      </c>
      <c r="AD10" s="6">
        <f t="shared" si="0"/>
        <v>0</v>
      </c>
      <c r="AE10" s="6">
        <f t="shared" si="0"/>
        <v>0</v>
      </c>
      <c r="AF10" s="6">
        <f t="shared" si="1"/>
        <v>0</v>
      </c>
      <c r="AG10" s="6">
        <f t="shared" si="1"/>
        <v>0</v>
      </c>
      <c r="AH10" s="6">
        <f t="shared" si="1"/>
        <v>0</v>
      </c>
      <c r="AI10" s="6">
        <f t="shared" si="1"/>
        <v>0</v>
      </c>
      <c r="AJ10" s="6">
        <f t="shared" si="1"/>
        <v>0</v>
      </c>
      <c r="AK10" s="6">
        <f t="shared" si="1"/>
        <v>5</v>
      </c>
      <c r="AL10" s="6">
        <f t="shared" si="1"/>
        <v>2</v>
      </c>
      <c r="AM10" s="6">
        <f t="shared" si="1"/>
        <v>8</v>
      </c>
      <c r="AN10" s="6">
        <f t="shared" si="1"/>
        <v>1</v>
      </c>
      <c r="AO10" s="6">
        <f t="shared" si="1"/>
        <v>0</v>
      </c>
      <c r="AP10" s="6">
        <f t="shared" si="1"/>
        <v>7</v>
      </c>
      <c r="AQ10" s="6">
        <f t="shared" si="1"/>
        <v>0</v>
      </c>
      <c r="AR10" s="6">
        <f t="shared" si="1"/>
        <v>1</v>
      </c>
      <c r="AS10" s="6">
        <f t="shared" si="1"/>
        <v>3</v>
      </c>
      <c r="AT10" s="6">
        <f t="shared" si="1"/>
        <v>5</v>
      </c>
      <c r="AU10" s="6">
        <f t="shared" si="1"/>
        <v>0</v>
      </c>
      <c r="AV10" s="6">
        <f t="shared" si="2"/>
        <v>8</v>
      </c>
      <c r="AW10" s="6">
        <f t="shared" si="2"/>
        <v>0</v>
      </c>
      <c r="AX10" s="6">
        <f t="shared" si="2"/>
        <v>0</v>
      </c>
      <c r="AY10" s="6">
        <f t="shared" si="2"/>
        <v>0</v>
      </c>
    </row>
    <row r="11" spans="1:51" x14ac:dyDescent="0.25">
      <c r="A11" s="5">
        <v>1998</v>
      </c>
      <c r="B11" s="6">
        <f t="shared" si="0"/>
        <v>0</v>
      </c>
      <c r="C11" s="6">
        <f t="shared" si="0"/>
        <v>8</v>
      </c>
      <c r="D11" s="6">
        <f t="shared" si="0"/>
        <v>0</v>
      </c>
      <c r="E11" s="6">
        <f t="shared" si="0"/>
        <v>0</v>
      </c>
      <c r="F11" s="6">
        <f t="shared" si="0"/>
        <v>0</v>
      </c>
      <c r="G11" s="6">
        <f t="shared" si="0"/>
        <v>0</v>
      </c>
      <c r="H11" s="6">
        <f t="shared" si="0"/>
        <v>0</v>
      </c>
      <c r="I11" s="6">
        <f t="shared" si="0"/>
        <v>0</v>
      </c>
      <c r="J11" s="6">
        <f t="shared" si="0"/>
        <v>4</v>
      </c>
      <c r="K11" s="6">
        <f t="shared" si="0"/>
        <v>0</v>
      </c>
      <c r="L11" s="6">
        <f t="shared" si="0"/>
        <v>0</v>
      </c>
      <c r="M11" s="6">
        <f t="shared" si="0"/>
        <v>8</v>
      </c>
      <c r="N11" s="6">
        <f t="shared" si="0"/>
        <v>9</v>
      </c>
      <c r="O11" s="6">
        <f t="shared" si="0"/>
        <v>1</v>
      </c>
      <c r="P11" s="6">
        <f t="shared" si="0"/>
        <v>0</v>
      </c>
      <c r="Q11" s="6">
        <f t="shared" ref="Q11:AF24" si="3">MAX(0,$A11-Q$1)</f>
        <v>0</v>
      </c>
      <c r="R11" s="6">
        <f t="shared" si="3"/>
        <v>0</v>
      </c>
      <c r="S11" s="6">
        <f t="shared" si="3"/>
        <v>5</v>
      </c>
      <c r="T11" s="6">
        <f t="shared" si="3"/>
        <v>4</v>
      </c>
      <c r="U11" s="6">
        <f t="shared" si="3"/>
        <v>3</v>
      </c>
      <c r="V11" s="6">
        <f t="shared" si="3"/>
        <v>0</v>
      </c>
      <c r="W11" s="6">
        <f t="shared" si="3"/>
        <v>0</v>
      </c>
      <c r="X11" s="6">
        <f t="shared" si="3"/>
        <v>0</v>
      </c>
      <c r="Y11" s="6">
        <f t="shared" si="3"/>
        <v>12</v>
      </c>
      <c r="Z11" s="6">
        <f t="shared" si="3"/>
        <v>2</v>
      </c>
      <c r="AA11" s="6">
        <f t="shared" si="3"/>
        <v>0</v>
      </c>
      <c r="AB11" s="6">
        <f t="shared" si="3"/>
        <v>0</v>
      </c>
      <c r="AC11" s="6">
        <f t="shared" si="3"/>
        <v>0</v>
      </c>
      <c r="AD11" s="6">
        <f t="shared" si="3"/>
        <v>0</v>
      </c>
      <c r="AE11" s="6">
        <f t="shared" si="3"/>
        <v>0</v>
      </c>
      <c r="AF11" s="6">
        <f t="shared" si="1"/>
        <v>0</v>
      </c>
      <c r="AG11" s="6">
        <f t="shared" si="1"/>
        <v>0</v>
      </c>
      <c r="AH11" s="6">
        <f t="shared" si="1"/>
        <v>0</v>
      </c>
      <c r="AI11" s="6">
        <f t="shared" si="1"/>
        <v>0</v>
      </c>
      <c r="AJ11" s="6">
        <f t="shared" si="1"/>
        <v>0</v>
      </c>
      <c r="AK11" s="6">
        <f t="shared" si="1"/>
        <v>6</v>
      </c>
      <c r="AL11" s="6">
        <f t="shared" si="1"/>
        <v>3</v>
      </c>
      <c r="AM11" s="6">
        <f t="shared" si="1"/>
        <v>9</v>
      </c>
      <c r="AN11" s="6">
        <f t="shared" si="1"/>
        <v>2</v>
      </c>
      <c r="AO11" s="6">
        <f t="shared" si="1"/>
        <v>0</v>
      </c>
      <c r="AP11" s="6">
        <f t="shared" si="1"/>
        <v>8</v>
      </c>
      <c r="AQ11" s="6">
        <f t="shared" si="1"/>
        <v>1</v>
      </c>
      <c r="AR11" s="6">
        <f t="shared" si="1"/>
        <v>2</v>
      </c>
      <c r="AS11" s="6">
        <f t="shared" si="1"/>
        <v>4</v>
      </c>
      <c r="AT11" s="6">
        <f t="shared" si="1"/>
        <v>6</v>
      </c>
      <c r="AU11" s="6">
        <f t="shared" si="1"/>
        <v>0</v>
      </c>
      <c r="AV11" s="6">
        <f t="shared" si="2"/>
        <v>9</v>
      </c>
      <c r="AW11" s="6">
        <f t="shared" si="2"/>
        <v>0</v>
      </c>
      <c r="AX11" s="6">
        <f t="shared" si="2"/>
        <v>0</v>
      </c>
      <c r="AY11" s="6">
        <f t="shared" si="2"/>
        <v>0</v>
      </c>
    </row>
    <row r="12" spans="1:51" x14ac:dyDescent="0.25">
      <c r="A12" s="5">
        <v>1999</v>
      </c>
      <c r="B12" s="6">
        <f t="shared" ref="B12:Q24" si="4">MAX(0,$A12-B$1)</f>
        <v>0</v>
      </c>
      <c r="C12" s="6">
        <f t="shared" si="4"/>
        <v>9</v>
      </c>
      <c r="D12" s="6">
        <f t="shared" si="4"/>
        <v>1</v>
      </c>
      <c r="E12" s="6">
        <f t="shared" si="4"/>
        <v>0</v>
      </c>
      <c r="F12" s="6">
        <f t="shared" si="4"/>
        <v>1</v>
      </c>
      <c r="G12" s="6">
        <f t="shared" si="4"/>
        <v>0</v>
      </c>
      <c r="H12" s="6">
        <f t="shared" si="4"/>
        <v>0</v>
      </c>
      <c r="I12" s="6">
        <f t="shared" si="4"/>
        <v>0</v>
      </c>
      <c r="J12" s="6">
        <f t="shared" si="4"/>
        <v>5</v>
      </c>
      <c r="K12" s="6">
        <f t="shared" si="4"/>
        <v>0</v>
      </c>
      <c r="L12" s="6">
        <f t="shared" si="4"/>
        <v>1</v>
      </c>
      <c r="M12" s="6">
        <f t="shared" si="4"/>
        <v>9</v>
      </c>
      <c r="N12" s="6">
        <f t="shared" si="4"/>
        <v>10</v>
      </c>
      <c r="O12" s="6">
        <f t="shared" si="4"/>
        <v>2</v>
      </c>
      <c r="P12" s="6">
        <f t="shared" si="4"/>
        <v>0</v>
      </c>
      <c r="Q12" s="6">
        <f t="shared" si="4"/>
        <v>0</v>
      </c>
      <c r="R12" s="6">
        <f t="shared" si="3"/>
        <v>1</v>
      </c>
      <c r="S12" s="6">
        <f t="shared" si="3"/>
        <v>6</v>
      </c>
      <c r="T12" s="6">
        <f t="shared" si="3"/>
        <v>5</v>
      </c>
      <c r="U12" s="6">
        <f t="shared" si="3"/>
        <v>4</v>
      </c>
      <c r="V12" s="6">
        <f t="shared" si="3"/>
        <v>0</v>
      </c>
      <c r="W12" s="6">
        <f t="shared" si="3"/>
        <v>0</v>
      </c>
      <c r="X12" s="6">
        <f t="shared" si="3"/>
        <v>0</v>
      </c>
      <c r="Y12" s="6">
        <f t="shared" si="3"/>
        <v>13</v>
      </c>
      <c r="Z12" s="6">
        <f t="shared" si="3"/>
        <v>3</v>
      </c>
      <c r="AA12" s="6">
        <f t="shared" si="3"/>
        <v>0</v>
      </c>
      <c r="AB12" s="6">
        <f t="shared" si="3"/>
        <v>0</v>
      </c>
      <c r="AC12" s="6">
        <f t="shared" si="3"/>
        <v>0</v>
      </c>
      <c r="AD12" s="6">
        <f t="shared" si="3"/>
        <v>0</v>
      </c>
      <c r="AE12" s="6">
        <f t="shared" si="3"/>
        <v>1</v>
      </c>
      <c r="AF12" s="6">
        <f t="shared" si="1"/>
        <v>0</v>
      </c>
      <c r="AG12" s="6">
        <f t="shared" si="1"/>
        <v>0</v>
      </c>
      <c r="AH12" s="6">
        <f t="shared" si="1"/>
        <v>0</v>
      </c>
      <c r="AI12" s="6">
        <f t="shared" si="1"/>
        <v>0</v>
      </c>
      <c r="AJ12" s="6">
        <f t="shared" si="1"/>
        <v>0</v>
      </c>
      <c r="AK12" s="6">
        <f t="shared" si="1"/>
        <v>7</v>
      </c>
      <c r="AL12" s="6">
        <f t="shared" si="1"/>
        <v>4</v>
      </c>
      <c r="AM12" s="6">
        <f t="shared" si="1"/>
        <v>10</v>
      </c>
      <c r="AN12" s="6">
        <f t="shared" si="1"/>
        <v>3</v>
      </c>
      <c r="AO12" s="6">
        <f t="shared" si="1"/>
        <v>0</v>
      </c>
      <c r="AP12" s="6">
        <f t="shared" si="1"/>
        <v>9</v>
      </c>
      <c r="AQ12" s="6">
        <f t="shared" si="1"/>
        <v>2</v>
      </c>
      <c r="AR12" s="6">
        <f t="shared" si="1"/>
        <v>3</v>
      </c>
      <c r="AS12" s="6">
        <f t="shared" si="1"/>
        <v>5</v>
      </c>
      <c r="AT12" s="6">
        <f t="shared" si="1"/>
        <v>7</v>
      </c>
      <c r="AU12" s="6">
        <f t="shared" si="1"/>
        <v>0</v>
      </c>
      <c r="AV12" s="6">
        <f t="shared" si="2"/>
        <v>10</v>
      </c>
      <c r="AW12" s="6">
        <f t="shared" si="2"/>
        <v>0</v>
      </c>
      <c r="AX12" s="6">
        <f t="shared" si="2"/>
        <v>0</v>
      </c>
      <c r="AY12" s="6">
        <f t="shared" si="2"/>
        <v>0</v>
      </c>
    </row>
    <row r="13" spans="1:51" x14ac:dyDescent="0.25">
      <c r="A13" s="5">
        <v>2000</v>
      </c>
      <c r="B13" s="6">
        <f t="shared" si="4"/>
        <v>1</v>
      </c>
      <c r="C13" s="6">
        <f t="shared" si="4"/>
        <v>10</v>
      </c>
      <c r="D13" s="6">
        <f t="shared" si="4"/>
        <v>2</v>
      </c>
      <c r="E13" s="6">
        <f t="shared" si="4"/>
        <v>0</v>
      </c>
      <c r="F13" s="6">
        <f t="shared" si="4"/>
        <v>2</v>
      </c>
      <c r="G13" s="6">
        <f t="shared" si="4"/>
        <v>0</v>
      </c>
      <c r="H13" s="6">
        <f t="shared" si="4"/>
        <v>0</v>
      </c>
      <c r="I13" s="6">
        <f t="shared" si="4"/>
        <v>1</v>
      </c>
      <c r="J13" s="6">
        <f t="shared" si="4"/>
        <v>6</v>
      </c>
      <c r="K13" s="6">
        <f t="shared" si="4"/>
        <v>0</v>
      </c>
      <c r="L13" s="6">
        <f t="shared" si="4"/>
        <v>2</v>
      </c>
      <c r="M13" s="6">
        <f t="shared" si="4"/>
        <v>10</v>
      </c>
      <c r="N13" s="6">
        <f t="shared" si="4"/>
        <v>11</v>
      </c>
      <c r="O13" s="6">
        <f t="shared" si="4"/>
        <v>3</v>
      </c>
      <c r="P13" s="6">
        <f t="shared" si="4"/>
        <v>1</v>
      </c>
      <c r="Q13" s="6">
        <f t="shared" si="4"/>
        <v>0</v>
      </c>
      <c r="R13" s="6">
        <f t="shared" si="3"/>
        <v>2</v>
      </c>
      <c r="S13" s="6">
        <f t="shared" si="3"/>
        <v>7</v>
      </c>
      <c r="T13" s="6">
        <f t="shared" si="3"/>
        <v>6</v>
      </c>
      <c r="U13" s="6">
        <f t="shared" si="3"/>
        <v>5</v>
      </c>
      <c r="V13" s="6">
        <f t="shared" si="3"/>
        <v>1</v>
      </c>
      <c r="W13" s="6">
        <f t="shared" si="3"/>
        <v>0</v>
      </c>
      <c r="X13" s="6">
        <f t="shared" si="3"/>
        <v>1</v>
      </c>
      <c r="Y13" s="6">
        <f t="shared" si="3"/>
        <v>14</v>
      </c>
      <c r="Z13" s="6">
        <f t="shared" si="3"/>
        <v>4</v>
      </c>
      <c r="AA13" s="6">
        <f t="shared" si="3"/>
        <v>0</v>
      </c>
      <c r="AB13" s="6">
        <f t="shared" si="3"/>
        <v>0</v>
      </c>
      <c r="AC13" s="6">
        <f t="shared" si="3"/>
        <v>0</v>
      </c>
      <c r="AD13" s="6">
        <f t="shared" si="3"/>
        <v>0</v>
      </c>
      <c r="AE13" s="6">
        <f t="shared" si="3"/>
        <v>2</v>
      </c>
      <c r="AF13" s="6">
        <f t="shared" si="1"/>
        <v>0</v>
      </c>
      <c r="AG13" s="6">
        <f t="shared" si="1"/>
        <v>0</v>
      </c>
      <c r="AH13" s="6">
        <f t="shared" si="1"/>
        <v>0</v>
      </c>
      <c r="AI13" s="6">
        <f t="shared" si="1"/>
        <v>1</v>
      </c>
      <c r="AJ13" s="6">
        <f t="shared" si="1"/>
        <v>1</v>
      </c>
      <c r="AK13" s="6">
        <f t="shared" si="1"/>
        <v>8</v>
      </c>
      <c r="AL13" s="6">
        <f t="shared" si="1"/>
        <v>5</v>
      </c>
      <c r="AM13" s="6">
        <f t="shared" si="1"/>
        <v>11</v>
      </c>
      <c r="AN13" s="6">
        <f t="shared" si="1"/>
        <v>4</v>
      </c>
      <c r="AO13" s="6">
        <f t="shared" si="1"/>
        <v>0</v>
      </c>
      <c r="AP13" s="6">
        <f t="shared" si="1"/>
        <v>10</v>
      </c>
      <c r="AQ13" s="6">
        <f t="shared" si="1"/>
        <v>3</v>
      </c>
      <c r="AR13" s="6">
        <f t="shared" si="1"/>
        <v>4</v>
      </c>
      <c r="AS13" s="6">
        <f t="shared" si="1"/>
        <v>6</v>
      </c>
      <c r="AT13" s="6">
        <f t="shared" si="1"/>
        <v>8</v>
      </c>
      <c r="AU13" s="6">
        <f t="shared" si="1"/>
        <v>0</v>
      </c>
      <c r="AV13" s="6">
        <f t="shared" si="2"/>
        <v>11</v>
      </c>
      <c r="AW13" s="6">
        <f t="shared" si="2"/>
        <v>0</v>
      </c>
      <c r="AX13" s="6">
        <f t="shared" si="2"/>
        <v>0</v>
      </c>
      <c r="AY13" s="6">
        <f t="shared" si="2"/>
        <v>0</v>
      </c>
    </row>
    <row r="14" spans="1:51" x14ac:dyDescent="0.25">
      <c r="A14" s="5">
        <v>2001</v>
      </c>
      <c r="B14" s="6">
        <f t="shared" si="4"/>
        <v>2</v>
      </c>
      <c r="C14" s="6">
        <f t="shared" si="4"/>
        <v>11</v>
      </c>
      <c r="D14" s="6">
        <f t="shared" si="4"/>
        <v>3</v>
      </c>
      <c r="E14" s="6">
        <f t="shared" si="4"/>
        <v>0</v>
      </c>
      <c r="F14" s="6">
        <f t="shared" si="4"/>
        <v>3</v>
      </c>
      <c r="G14" s="6">
        <f t="shared" si="4"/>
        <v>0</v>
      </c>
      <c r="H14" s="6">
        <f t="shared" si="4"/>
        <v>0</v>
      </c>
      <c r="I14" s="6">
        <f t="shared" si="4"/>
        <v>2</v>
      </c>
      <c r="J14" s="6">
        <f t="shared" si="4"/>
        <v>7</v>
      </c>
      <c r="K14" s="6">
        <f t="shared" si="4"/>
        <v>0</v>
      </c>
      <c r="L14" s="6">
        <f t="shared" si="4"/>
        <v>3</v>
      </c>
      <c r="M14" s="6">
        <f t="shared" si="4"/>
        <v>11</v>
      </c>
      <c r="N14" s="6">
        <f t="shared" si="4"/>
        <v>12</v>
      </c>
      <c r="O14" s="6">
        <f t="shared" si="4"/>
        <v>4</v>
      </c>
      <c r="P14" s="6">
        <f t="shared" si="4"/>
        <v>2</v>
      </c>
      <c r="Q14" s="6">
        <f t="shared" si="4"/>
        <v>0</v>
      </c>
      <c r="R14" s="6">
        <f t="shared" si="3"/>
        <v>3</v>
      </c>
      <c r="S14" s="6">
        <f t="shared" si="3"/>
        <v>8</v>
      </c>
      <c r="T14" s="6">
        <f t="shared" si="3"/>
        <v>7</v>
      </c>
      <c r="U14" s="6">
        <f t="shared" si="3"/>
        <v>6</v>
      </c>
      <c r="V14" s="6">
        <f t="shared" si="3"/>
        <v>2</v>
      </c>
      <c r="W14" s="6">
        <f t="shared" si="3"/>
        <v>1</v>
      </c>
      <c r="X14" s="6">
        <f t="shared" si="3"/>
        <v>2</v>
      </c>
      <c r="Y14" s="6">
        <f t="shared" si="3"/>
        <v>15</v>
      </c>
      <c r="Z14" s="6">
        <f t="shared" si="3"/>
        <v>5</v>
      </c>
      <c r="AA14" s="6">
        <f t="shared" si="3"/>
        <v>0</v>
      </c>
      <c r="AB14" s="6">
        <f t="shared" si="3"/>
        <v>0</v>
      </c>
      <c r="AC14" s="6">
        <f t="shared" si="3"/>
        <v>0</v>
      </c>
      <c r="AD14" s="6">
        <f t="shared" si="3"/>
        <v>0</v>
      </c>
      <c r="AE14" s="6">
        <f t="shared" si="3"/>
        <v>3</v>
      </c>
      <c r="AF14" s="6">
        <f t="shared" si="1"/>
        <v>0</v>
      </c>
      <c r="AG14" s="6">
        <f t="shared" si="1"/>
        <v>0</v>
      </c>
      <c r="AH14" s="6">
        <f t="shared" si="1"/>
        <v>0</v>
      </c>
      <c r="AI14" s="6">
        <f t="shared" si="1"/>
        <v>2</v>
      </c>
      <c r="AJ14" s="6">
        <f t="shared" si="1"/>
        <v>2</v>
      </c>
      <c r="AK14" s="6">
        <f t="shared" si="1"/>
        <v>9</v>
      </c>
      <c r="AL14" s="6">
        <f t="shared" si="1"/>
        <v>6</v>
      </c>
      <c r="AM14" s="6">
        <f t="shared" si="1"/>
        <v>12</v>
      </c>
      <c r="AN14" s="6">
        <f t="shared" si="1"/>
        <v>5</v>
      </c>
      <c r="AO14" s="6">
        <f t="shared" si="1"/>
        <v>0</v>
      </c>
      <c r="AP14" s="6">
        <f t="shared" si="1"/>
        <v>11</v>
      </c>
      <c r="AQ14" s="6">
        <f t="shared" si="1"/>
        <v>4</v>
      </c>
      <c r="AR14" s="6">
        <f t="shared" si="1"/>
        <v>5</v>
      </c>
      <c r="AS14" s="6">
        <f t="shared" si="1"/>
        <v>7</v>
      </c>
      <c r="AT14" s="6">
        <f t="shared" si="1"/>
        <v>9</v>
      </c>
      <c r="AU14" s="6">
        <f t="shared" si="1"/>
        <v>0</v>
      </c>
      <c r="AV14" s="6">
        <f t="shared" si="2"/>
        <v>12</v>
      </c>
      <c r="AW14" s="6">
        <f t="shared" si="2"/>
        <v>0</v>
      </c>
      <c r="AX14" s="6">
        <f t="shared" si="2"/>
        <v>0</v>
      </c>
      <c r="AY14" s="6">
        <f t="shared" si="2"/>
        <v>0</v>
      </c>
    </row>
    <row r="15" spans="1:51" x14ac:dyDescent="0.25">
      <c r="A15" s="5">
        <v>2002</v>
      </c>
      <c r="B15" s="6">
        <f t="shared" si="4"/>
        <v>3</v>
      </c>
      <c r="C15" s="6">
        <f t="shared" si="4"/>
        <v>12</v>
      </c>
      <c r="D15" s="6">
        <f t="shared" si="4"/>
        <v>4</v>
      </c>
      <c r="E15" s="6">
        <f t="shared" si="4"/>
        <v>0</v>
      </c>
      <c r="F15" s="6">
        <f t="shared" si="4"/>
        <v>4</v>
      </c>
      <c r="G15" s="6">
        <f t="shared" si="4"/>
        <v>0</v>
      </c>
      <c r="H15" s="6">
        <f t="shared" si="4"/>
        <v>0</v>
      </c>
      <c r="I15" s="6">
        <f t="shared" si="4"/>
        <v>3</v>
      </c>
      <c r="J15" s="6">
        <f t="shared" si="4"/>
        <v>8</v>
      </c>
      <c r="K15" s="6">
        <f t="shared" si="4"/>
        <v>0</v>
      </c>
      <c r="L15" s="6">
        <f t="shared" si="4"/>
        <v>4</v>
      </c>
      <c r="M15" s="6">
        <f t="shared" si="4"/>
        <v>12</v>
      </c>
      <c r="N15" s="6">
        <f t="shared" si="4"/>
        <v>13</v>
      </c>
      <c r="O15" s="6">
        <f t="shared" si="4"/>
        <v>5</v>
      </c>
      <c r="P15" s="6">
        <f t="shared" si="4"/>
        <v>3</v>
      </c>
      <c r="Q15" s="6">
        <f t="shared" si="4"/>
        <v>0</v>
      </c>
      <c r="R15" s="6">
        <f t="shared" si="3"/>
        <v>4</v>
      </c>
      <c r="S15" s="6">
        <f t="shared" si="3"/>
        <v>9</v>
      </c>
      <c r="T15" s="6">
        <f t="shared" si="3"/>
        <v>8</v>
      </c>
      <c r="U15" s="6">
        <f t="shared" si="3"/>
        <v>7</v>
      </c>
      <c r="V15" s="6">
        <f t="shared" si="3"/>
        <v>3</v>
      </c>
      <c r="W15" s="6">
        <f t="shared" si="3"/>
        <v>2</v>
      </c>
      <c r="X15" s="6">
        <f t="shared" si="3"/>
        <v>3</v>
      </c>
      <c r="Y15" s="6">
        <f t="shared" si="3"/>
        <v>16</v>
      </c>
      <c r="Z15" s="6">
        <f t="shared" si="3"/>
        <v>6</v>
      </c>
      <c r="AA15" s="6">
        <f t="shared" si="3"/>
        <v>0</v>
      </c>
      <c r="AB15" s="6">
        <f t="shared" si="3"/>
        <v>1</v>
      </c>
      <c r="AC15" s="6">
        <f t="shared" si="3"/>
        <v>1</v>
      </c>
      <c r="AD15" s="6">
        <f t="shared" si="3"/>
        <v>0</v>
      </c>
      <c r="AE15" s="6">
        <f t="shared" si="3"/>
        <v>4</v>
      </c>
      <c r="AF15" s="6">
        <f t="shared" si="1"/>
        <v>0</v>
      </c>
      <c r="AG15" s="6">
        <f t="shared" si="1"/>
        <v>0</v>
      </c>
      <c r="AH15" s="6">
        <f t="shared" si="1"/>
        <v>0</v>
      </c>
      <c r="AI15" s="6">
        <f t="shared" si="1"/>
        <v>3</v>
      </c>
      <c r="AJ15" s="6">
        <f t="shared" si="1"/>
        <v>3</v>
      </c>
      <c r="AK15" s="6">
        <f t="shared" si="1"/>
        <v>10</v>
      </c>
      <c r="AL15" s="6">
        <f t="shared" si="1"/>
        <v>7</v>
      </c>
      <c r="AM15" s="6">
        <f t="shared" si="1"/>
        <v>13</v>
      </c>
      <c r="AN15" s="6">
        <f t="shared" si="1"/>
        <v>6</v>
      </c>
      <c r="AO15" s="6">
        <f t="shared" si="1"/>
        <v>0</v>
      </c>
      <c r="AP15" s="6">
        <f t="shared" si="1"/>
        <v>12</v>
      </c>
      <c r="AQ15" s="6">
        <f t="shared" si="1"/>
        <v>5</v>
      </c>
      <c r="AR15" s="6">
        <f t="shared" si="1"/>
        <v>6</v>
      </c>
      <c r="AS15" s="6">
        <f t="shared" si="1"/>
        <v>8</v>
      </c>
      <c r="AT15" s="6">
        <f t="shared" si="1"/>
        <v>10</v>
      </c>
      <c r="AU15" s="6">
        <f t="shared" si="1"/>
        <v>0</v>
      </c>
      <c r="AV15" s="6">
        <f t="shared" si="2"/>
        <v>13</v>
      </c>
      <c r="AW15" s="6">
        <f t="shared" si="2"/>
        <v>0</v>
      </c>
      <c r="AX15" s="6">
        <f t="shared" si="2"/>
        <v>0</v>
      </c>
      <c r="AY15" s="6">
        <f t="shared" si="2"/>
        <v>0</v>
      </c>
    </row>
    <row r="16" spans="1:51" x14ac:dyDescent="0.25">
      <c r="A16" s="5">
        <v>2003</v>
      </c>
      <c r="B16" s="6">
        <f t="shared" si="4"/>
        <v>4</v>
      </c>
      <c r="C16" s="6">
        <f t="shared" si="4"/>
        <v>13</v>
      </c>
      <c r="D16" s="6">
        <f t="shared" si="4"/>
        <v>5</v>
      </c>
      <c r="E16" s="6">
        <f t="shared" si="4"/>
        <v>0</v>
      </c>
      <c r="F16" s="6">
        <f t="shared" si="4"/>
        <v>5</v>
      </c>
      <c r="G16" s="6">
        <f t="shared" si="4"/>
        <v>0</v>
      </c>
      <c r="H16" s="6">
        <f t="shared" si="4"/>
        <v>0</v>
      </c>
      <c r="I16" s="6">
        <f t="shared" si="4"/>
        <v>4</v>
      </c>
      <c r="J16" s="6">
        <f t="shared" si="4"/>
        <v>9</v>
      </c>
      <c r="K16" s="6">
        <f t="shared" si="4"/>
        <v>0</v>
      </c>
      <c r="L16" s="6">
        <f t="shared" si="4"/>
        <v>5</v>
      </c>
      <c r="M16" s="6">
        <f t="shared" si="4"/>
        <v>13</v>
      </c>
      <c r="N16" s="6">
        <f t="shared" si="4"/>
        <v>14</v>
      </c>
      <c r="O16" s="6">
        <f t="shared" si="4"/>
        <v>6</v>
      </c>
      <c r="P16" s="6">
        <f t="shared" si="4"/>
        <v>4</v>
      </c>
      <c r="Q16" s="6">
        <f t="shared" si="4"/>
        <v>0</v>
      </c>
      <c r="R16" s="6">
        <f t="shared" si="3"/>
        <v>5</v>
      </c>
      <c r="S16" s="6">
        <f t="shared" si="3"/>
        <v>10</v>
      </c>
      <c r="T16" s="6">
        <f t="shared" si="3"/>
        <v>9</v>
      </c>
      <c r="U16" s="6">
        <f t="shared" si="3"/>
        <v>8</v>
      </c>
      <c r="V16" s="6">
        <f t="shared" si="3"/>
        <v>4</v>
      </c>
      <c r="W16" s="6">
        <f t="shared" si="3"/>
        <v>3</v>
      </c>
      <c r="X16" s="6">
        <f t="shared" si="3"/>
        <v>4</v>
      </c>
      <c r="Y16" s="6">
        <f t="shared" si="3"/>
        <v>17</v>
      </c>
      <c r="Z16" s="6">
        <f t="shared" si="3"/>
        <v>7</v>
      </c>
      <c r="AA16" s="6">
        <f t="shared" si="3"/>
        <v>0</v>
      </c>
      <c r="AB16" s="6">
        <f t="shared" si="3"/>
        <v>2</v>
      </c>
      <c r="AC16" s="6">
        <f t="shared" si="3"/>
        <v>2</v>
      </c>
      <c r="AD16" s="6">
        <f t="shared" si="3"/>
        <v>0</v>
      </c>
      <c r="AE16" s="6">
        <f t="shared" si="3"/>
        <v>5</v>
      </c>
      <c r="AF16" s="6">
        <f t="shared" si="1"/>
        <v>0</v>
      </c>
      <c r="AG16" s="6">
        <f t="shared" si="1"/>
        <v>0</v>
      </c>
      <c r="AH16" s="6">
        <f t="shared" si="1"/>
        <v>1</v>
      </c>
      <c r="AI16" s="6">
        <f t="shared" si="1"/>
        <v>4</v>
      </c>
      <c r="AJ16" s="6">
        <f t="shared" si="1"/>
        <v>4</v>
      </c>
      <c r="AK16" s="6">
        <f t="shared" si="1"/>
        <v>11</v>
      </c>
      <c r="AL16" s="6">
        <f t="shared" si="1"/>
        <v>8</v>
      </c>
      <c r="AM16" s="6">
        <f t="shared" si="1"/>
        <v>14</v>
      </c>
      <c r="AN16" s="6">
        <f t="shared" si="1"/>
        <v>7</v>
      </c>
      <c r="AO16" s="6">
        <f t="shared" si="1"/>
        <v>0</v>
      </c>
      <c r="AP16" s="6">
        <f t="shared" si="1"/>
        <v>13</v>
      </c>
      <c r="AQ16" s="6">
        <f t="shared" si="1"/>
        <v>6</v>
      </c>
      <c r="AR16" s="6">
        <f t="shared" si="1"/>
        <v>7</v>
      </c>
      <c r="AS16" s="6">
        <f t="shared" si="1"/>
        <v>9</v>
      </c>
      <c r="AT16" s="6">
        <f t="shared" si="1"/>
        <v>11</v>
      </c>
      <c r="AU16" s="6">
        <f t="shared" si="1"/>
        <v>0</v>
      </c>
      <c r="AV16" s="6">
        <f t="shared" si="2"/>
        <v>14</v>
      </c>
      <c r="AW16" s="6">
        <f t="shared" si="2"/>
        <v>0</v>
      </c>
      <c r="AX16" s="6">
        <f t="shared" si="2"/>
        <v>0</v>
      </c>
      <c r="AY16" s="6">
        <f t="shared" si="2"/>
        <v>0</v>
      </c>
    </row>
    <row r="17" spans="1:51" x14ac:dyDescent="0.25">
      <c r="A17" s="5">
        <v>2004</v>
      </c>
      <c r="B17" s="6">
        <f t="shared" si="4"/>
        <v>5</v>
      </c>
      <c r="C17" s="6">
        <f t="shared" si="4"/>
        <v>14</v>
      </c>
      <c r="D17" s="6">
        <f t="shared" si="4"/>
        <v>6</v>
      </c>
      <c r="E17" s="6">
        <f t="shared" si="4"/>
        <v>0</v>
      </c>
      <c r="F17" s="6">
        <f t="shared" si="4"/>
        <v>6</v>
      </c>
      <c r="G17" s="6">
        <f t="shared" si="4"/>
        <v>0</v>
      </c>
      <c r="H17" s="6">
        <f t="shared" si="4"/>
        <v>0</v>
      </c>
      <c r="I17" s="6">
        <f t="shared" si="4"/>
        <v>5</v>
      </c>
      <c r="J17" s="6">
        <f t="shared" si="4"/>
        <v>10</v>
      </c>
      <c r="K17" s="6">
        <f t="shared" si="4"/>
        <v>0</v>
      </c>
      <c r="L17" s="6">
        <f t="shared" si="4"/>
        <v>6</v>
      </c>
      <c r="M17" s="6">
        <f t="shared" si="4"/>
        <v>14</v>
      </c>
      <c r="N17" s="6">
        <f t="shared" si="4"/>
        <v>15</v>
      </c>
      <c r="O17" s="6">
        <f t="shared" si="4"/>
        <v>7</v>
      </c>
      <c r="P17" s="6">
        <f t="shared" si="4"/>
        <v>5</v>
      </c>
      <c r="Q17" s="6">
        <f t="shared" si="4"/>
        <v>0</v>
      </c>
      <c r="R17" s="6">
        <f t="shared" si="3"/>
        <v>6</v>
      </c>
      <c r="S17" s="6">
        <f t="shared" si="3"/>
        <v>11</v>
      </c>
      <c r="T17" s="6">
        <f t="shared" si="3"/>
        <v>10</v>
      </c>
      <c r="U17" s="6">
        <f t="shared" si="3"/>
        <v>9</v>
      </c>
      <c r="V17" s="6">
        <f t="shared" si="3"/>
        <v>5</v>
      </c>
      <c r="W17" s="6">
        <f t="shared" si="3"/>
        <v>4</v>
      </c>
      <c r="X17" s="6">
        <f t="shared" si="3"/>
        <v>5</v>
      </c>
      <c r="Y17" s="6">
        <f t="shared" si="3"/>
        <v>18</v>
      </c>
      <c r="Z17" s="6">
        <f t="shared" si="3"/>
        <v>8</v>
      </c>
      <c r="AA17" s="6">
        <f t="shared" si="3"/>
        <v>0</v>
      </c>
      <c r="AB17" s="6">
        <f t="shared" si="3"/>
        <v>3</v>
      </c>
      <c r="AC17" s="6">
        <f t="shared" si="3"/>
        <v>3</v>
      </c>
      <c r="AD17" s="6">
        <f t="shared" si="3"/>
        <v>0</v>
      </c>
      <c r="AE17" s="6">
        <f t="shared" si="3"/>
        <v>6</v>
      </c>
      <c r="AF17" s="6">
        <f t="shared" si="1"/>
        <v>0</v>
      </c>
      <c r="AG17" s="6">
        <f t="shared" si="1"/>
        <v>0</v>
      </c>
      <c r="AH17" s="6">
        <f t="shared" si="1"/>
        <v>2</v>
      </c>
      <c r="AI17" s="6">
        <f t="shared" si="1"/>
        <v>5</v>
      </c>
      <c r="AJ17" s="6">
        <f t="shared" si="1"/>
        <v>5</v>
      </c>
      <c r="AK17" s="6">
        <f t="shared" si="1"/>
        <v>12</v>
      </c>
      <c r="AL17" s="6">
        <f t="shared" si="1"/>
        <v>9</v>
      </c>
      <c r="AM17" s="6">
        <f t="shared" si="1"/>
        <v>15</v>
      </c>
      <c r="AN17" s="6">
        <f t="shared" si="1"/>
        <v>8</v>
      </c>
      <c r="AO17" s="6">
        <f t="shared" si="1"/>
        <v>0</v>
      </c>
      <c r="AP17" s="6">
        <f t="shared" si="1"/>
        <v>14</v>
      </c>
      <c r="AQ17" s="6">
        <f t="shared" si="1"/>
        <v>7</v>
      </c>
      <c r="AR17" s="6">
        <f t="shared" si="1"/>
        <v>8</v>
      </c>
      <c r="AS17" s="6">
        <f t="shared" si="1"/>
        <v>10</v>
      </c>
      <c r="AT17" s="6">
        <f t="shared" si="1"/>
        <v>12</v>
      </c>
      <c r="AU17" s="6">
        <f t="shared" si="1"/>
        <v>0</v>
      </c>
      <c r="AV17" s="6">
        <f t="shared" si="2"/>
        <v>15</v>
      </c>
      <c r="AW17" s="6">
        <f t="shared" si="2"/>
        <v>0</v>
      </c>
      <c r="AX17" s="6">
        <f t="shared" si="2"/>
        <v>0</v>
      </c>
      <c r="AY17" s="6">
        <f t="shared" si="2"/>
        <v>0</v>
      </c>
    </row>
    <row r="18" spans="1:51" x14ac:dyDescent="0.25">
      <c r="A18" s="5">
        <v>2005</v>
      </c>
      <c r="B18" s="6">
        <f t="shared" si="4"/>
        <v>6</v>
      </c>
      <c r="C18" s="6">
        <f t="shared" si="4"/>
        <v>15</v>
      </c>
      <c r="D18" s="6">
        <f t="shared" si="4"/>
        <v>7</v>
      </c>
      <c r="E18" s="6">
        <f t="shared" si="4"/>
        <v>0</v>
      </c>
      <c r="F18" s="6">
        <f t="shared" si="4"/>
        <v>7</v>
      </c>
      <c r="G18" s="6">
        <f t="shared" si="4"/>
        <v>0</v>
      </c>
      <c r="H18" s="6">
        <f t="shared" si="4"/>
        <v>0</v>
      </c>
      <c r="I18" s="6">
        <f t="shared" si="4"/>
        <v>6</v>
      </c>
      <c r="J18" s="6">
        <f t="shared" si="4"/>
        <v>11</v>
      </c>
      <c r="K18" s="6">
        <f t="shared" si="4"/>
        <v>0</v>
      </c>
      <c r="L18" s="6">
        <f t="shared" si="4"/>
        <v>7</v>
      </c>
      <c r="M18" s="6">
        <f t="shared" si="4"/>
        <v>15</v>
      </c>
      <c r="N18" s="6">
        <f t="shared" si="4"/>
        <v>16</v>
      </c>
      <c r="O18" s="6">
        <f t="shared" si="4"/>
        <v>8</v>
      </c>
      <c r="P18" s="6">
        <f t="shared" si="4"/>
        <v>6</v>
      </c>
      <c r="Q18" s="6">
        <f t="shared" si="4"/>
        <v>0</v>
      </c>
      <c r="R18" s="6">
        <f t="shared" si="3"/>
        <v>7</v>
      </c>
      <c r="S18" s="6">
        <f t="shared" si="3"/>
        <v>12</v>
      </c>
      <c r="T18" s="6">
        <f t="shared" si="3"/>
        <v>11</v>
      </c>
      <c r="U18" s="6">
        <f t="shared" si="3"/>
        <v>10</v>
      </c>
      <c r="V18" s="6">
        <f t="shared" si="3"/>
        <v>6</v>
      </c>
      <c r="W18" s="6">
        <f t="shared" si="3"/>
        <v>5</v>
      </c>
      <c r="X18" s="6">
        <f t="shared" si="3"/>
        <v>6</v>
      </c>
      <c r="Y18" s="6">
        <f t="shared" si="3"/>
        <v>19</v>
      </c>
      <c r="Z18" s="6">
        <f t="shared" si="3"/>
        <v>9</v>
      </c>
      <c r="AA18" s="6">
        <f t="shared" si="3"/>
        <v>0</v>
      </c>
      <c r="AB18" s="6">
        <f t="shared" si="3"/>
        <v>4</v>
      </c>
      <c r="AC18" s="6">
        <f t="shared" si="3"/>
        <v>4</v>
      </c>
      <c r="AD18" s="6">
        <f t="shared" si="3"/>
        <v>0</v>
      </c>
      <c r="AE18" s="6">
        <f t="shared" si="3"/>
        <v>7</v>
      </c>
      <c r="AF18" s="6">
        <f t="shared" si="1"/>
        <v>0</v>
      </c>
      <c r="AG18" s="6">
        <f t="shared" si="1"/>
        <v>0</v>
      </c>
      <c r="AH18" s="6">
        <f t="shared" si="1"/>
        <v>3</v>
      </c>
      <c r="AI18" s="6">
        <f t="shared" si="1"/>
        <v>6</v>
      </c>
      <c r="AJ18" s="6">
        <f t="shared" si="1"/>
        <v>6</v>
      </c>
      <c r="AK18" s="6">
        <f t="shared" si="1"/>
        <v>13</v>
      </c>
      <c r="AL18" s="6">
        <f t="shared" si="1"/>
        <v>10</v>
      </c>
      <c r="AM18" s="6">
        <f t="shared" si="1"/>
        <v>16</v>
      </c>
      <c r="AN18" s="6">
        <f t="shared" si="1"/>
        <v>9</v>
      </c>
      <c r="AO18" s="6">
        <f t="shared" si="1"/>
        <v>0</v>
      </c>
      <c r="AP18" s="6">
        <f t="shared" si="1"/>
        <v>15</v>
      </c>
      <c r="AQ18" s="6">
        <f t="shared" si="1"/>
        <v>8</v>
      </c>
      <c r="AR18" s="6">
        <f t="shared" si="1"/>
        <v>9</v>
      </c>
      <c r="AS18" s="6">
        <f t="shared" si="1"/>
        <v>11</v>
      </c>
      <c r="AT18" s="6">
        <f t="shared" si="1"/>
        <v>13</v>
      </c>
      <c r="AU18" s="6">
        <f>MAX(0,$A18-AU$1)</f>
        <v>0</v>
      </c>
      <c r="AV18" s="6">
        <f t="shared" si="2"/>
        <v>16</v>
      </c>
      <c r="AW18" s="6">
        <f t="shared" si="2"/>
        <v>0</v>
      </c>
      <c r="AX18" s="6">
        <f t="shared" si="2"/>
        <v>0</v>
      </c>
      <c r="AY18" s="6">
        <f t="shared" si="2"/>
        <v>0</v>
      </c>
    </row>
    <row r="19" spans="1:51" x14ac:dyDescent="0.25">
      <c r="A19" s="5">
        <v>2006</v>
      </c>
      <c r="B19" s="6">
        <f t="shared" si="4"/>
        <v>7</v>
      </c>
      <c r="C19" s="6">
        <f t="shared" si="4"/>
        <v>16</v>
      </c>
      <c r="D19" s="6">
        <f t="shared" si="4"/>
        <v>8</v>
      </c>
      <c r="E19" s="6">
        <f t="shared" si="4"/>
        <v>0</v>
      </c>
      <c r="F19" s="6">
        <f t="shared" si="4"/>
        <v>8</v>
      </c>
      <c r="G19" s="6">
        <f t="shared" si="4"/>
        <v>0</v>
      </c>
      <c r="H19" s="6">
        <f t="shared" si="4"/>
        <v>0</v>
      </c>
      <c r="I19" s="6">
        <f t="shared" si="4"/>
        <v>7</v>
      </c>
      <c r="J19" s="6">
        <f t="shared" si="4"/>
        <v>12</v>
      </c>
      <c r="K19" s="6">
        <f t="shared" si="4"/>
        <v>0</v>
      </c>
      <c r="L19" s="6">
        <f t="shared" si="4"/>
        <v>8</v>
      </c>
      <c r="M19" s="6">
        <f t="shared" si="4"/>
        <v>16</v>
      </c>
      <c r="N19" s="6">
        <f t="shared" si="4"/>
        <v>17</v>
      </c>
      <c r="O19" s="6">
        <f t="shared" si="4"/>
        <v>9</v>
      </c>
      <c r="P19" s="6">
        <f t="shared" si="4"/>
        <v>7</v>
      </c>
      <c r="Q19" s="6">
        <f t="shared" si="4"/>
        <v>0</v>
      </c>
      <c r="R19" s="6">
        <f t="shared" si="3"/>
        <v>8</v>
      </c>
      <c r="S19" s="6">
        <f t="shared" si="3"/>
        <v>13</v>
      </c>
      <c r="T19" s="6">
        <f t="shared" si="3"/>
        <v>12</v>
      </c>
      <c r="U19" s="6">
        <f t="shared" si="3"/>
        <v>11</v>
      </c>
      <c r="V19" s="6">
        <f t="shared" si="3"/>
        <v>7</v>
      </c>
      <c r="W19" s="6">
        <f t="shared" si="3"/>
        <v>6</v>
      </c>
      <c r="X19" s="6">
        <f t="shared" si="3"/>
        <v>7</v>
      </c>
      <c r="Y19" s="6">
        <f t="shared" si="3"/>
        <v>20</v>
      </c>
      <c r="Z19" s="6">
        <f t="shared" si="3"/>
        <v>10</v>
      </c>
      <c r="AA19" s="6">
        <f t="shared" si="3"/>
        <v>0</v>
      </c>
      <c r="AB19" s="6">
        <f t="shared" si="3"/>
        <v>5</v>
      </c>
      <c r="AC19" s="6">
        <f t="shared" si="3"/>
        <v>5</v>
      </c>
      <c r="AD19" s="6">
        <f t="shared" si="3"/>
        <v>0</v>
      </c>
      <c r="AE19" s="6">
        <f t="shared" si="3"/>
        <v>8</v>
      </c>
      <c r="AF19" s="6">
        <f t="shared" si="3"/>
        <v>0</v>
      </c>
      <c r="AG19" s="6">
        <f t="shared" ref="AG19:AV24" si="5">MAX(0,$A19-AG$1)</f>
        <v>0</v>
      </c>
      <c r="AH19" s="6">
        <f t="shared" si="5"/>
        <v>4</v>
      </c>
      <c r="AI19" s="6">
        <f t="shared" si="5"/>
        <v>7</v>
      </c>
      <c r="AJ19" s="6">
        <f t="shared" si="5"/>
        <v>7</v>
      </c>
      <c r="AK19" s="6">
        <f t="shared" si="5"/>
        <v>14</v>
      </c>
      <c r="AL19" s="6">
        <f t="shared" si="5"/>
        <v>11</v>
      </c>
      <c r="AM19" s="6">
        <f t="shared" si="5"/>
        <v>17</v>
      </c>
      <c r="AN19" s="6">
        <f t="shared" si="5"/>
        <v>10</v>
      </c>
      <c r="AO19" s="6">
        <f t="shared" si="5"/>
        <v>0</v>
      </c>
      <c r="AP19" s="6">
        <f t="shared" si="5"/>
        <v>16</v>
      </c>
      <c r="AQ19" s="6">
        <f t="shared" si="5"/>
        <v>9</v>
      </c>
      <c r="AR19" s="6">
        <f t="shared" si="5"/>
        <v>10</v>
      </c>
      <c r="AS19" s="6">
        <f t="shared" si="5"/>
        <v>12</v>
      </c>
      <c r="AT19" s="6">
        <f t="shared" si="5"/>
        <v>14</v>
      </c>
      <c r="AU19" s="6">
        <f t="shared" si="5"/>
        <v>0</v>
      </c>
      <c r="AV19" s="6">
        <f t="shared" si="5"/>
        <v>17</v>
      </c>
      <c r="AW19" s="6">
        <f t="shared" ref="AW19:AY24" si="6">MAX(0,$A19-AW$1)</f>
        <v>0</v>
      </c>
      <c r="AX19" s="6">
        <f t="shared" si="6"/>
        <v>0</v>
      </c>
      <c r="AY19" s="6">
        <f t="shared" si="6"/>
        <v>0</v>
      </c>
    </row>
    <row r="20" spans="1:51" x14ac:dyDescent="0.25">
      <c r="A20" s="5">
        <v>2007</v>
      </c>
      <c r="B20" s="6">
        <f t="shared" si="4"/>
        <v>8</v>
      </c>
      <c r="C20" s="6">
        <f t="shared" si="4"/>
        <v>17</v>
      </c>
      <c r="D20" s="6">
        <f t="shared" si="4"/>
        <v>9</v>
      </c>
      <c r="E20" s="6">
        <f t="shared" si="4"/>
        <v>0</v>
      </c>
      <c r="F20" s="6">
        <f t="shared" si="4"/>
        <v>9</v>
      </c>
      <c r="G20" s="6">
        <f t="shared" si="4"/>
        <v>0</v>
      </c>
      <c r="H20" s="6">
        <f t="shared" si="4"/>
        <v>0</v>
      </c>
      <c r="I20" s="6">
        <f t="shared" si="4"/>
        <v>8</v>
      </c>
      <c r="J20" s="6">
        <f t="shared" si="4"/>
        <v>13</v>
      </c>
      <c r="K20" s="6">
        <f t="shared" si="4"/>
        <v>1</v>
      </c>
      <c r="L20" s="6">
        <f t="shared" si="4"/>
        <v>9</v>
      </c>
      <c r="M20" s="6">
        <f t="shared" si="4"/>
        <v>17</v>
      </c>
      <c r="N20" s="6">
        <f t="shared" si="4"/>
        <v>18</v>
      </c>
      <c r="O20" s="6">
        <f t="shared" si="4"/>
        <v>10</v>
      </c>
      <c r="P20" s="6">
        <f t="shared" si="4"/>
        <v>8</v>
      </c>
      <c r="Q20" s="6">
        <f t="shared" si="4"/>
        <v>0</v>
      </c>
      <c r="R20" s="6">
        <f t="shared" si="3"/>
        <v>9</v>
      </c>
      <c r="S20" s="6">
        <f t="shared" si="3"/>
        <v>14</v>
      </c>
      <c r="T20" s="6">
        <f t="shared" si="3"/>
        <v>13</v>
      </c>
      <c r="U20" s="6">
        <f t="shared" si="3"/>
        <v>12</v>
      </c>
      <c r="V20" s="6">
        <f t="shared" si="3"/>
        <v>8</v>
      </c>
      <c r="W20" s="6">
        <f t="shared" si="3"/>
        <v>7</v>
      </c>
      <c r="X20" s="6">
        <f t="shared" si="3"/>
        <v>8</v>
      </c>
      <c r="Y20" s="6">
        <f t="shared" si="3"/>
        <v>21</v>
      </c>
      <c r="Z20" s="6">
        <f t="shared" si="3"/>
        <v>11</v>
      </c>
      <c r="AA20" s="6">
        <f t="shared" si="3"/>
        <v>0</v>
      </c>
      <c r="AB20" s="6">
        <f t="shared" si="3"/>
        <v>6</v>
      </c>
      <c r="AC20" s="6">
        <f t="shared" si="3"/>
        <v>6</v>
      </c>
      <c r="AD20" s="6">
        <f t="shared" si="3"/>
        <v>0</v>
      </c>
      <c r="AE20" s="6">
        <f t="shared" si="3"/>
        <v>9</v>
      </c>
      <c r="AF20" s="6">
        <f t="shared" si="3"/>
        <v>1</v>
      </c>
      <c r="AG20" s="6">
        <f>MAX(0,$A20-AG$1)</f>
        <v>1</v>
      </c>
      <c r="AH20" s="6">
        <f t="shared" si="5"/>
        <v>5</v>
      </c>
      <c r="AI20" s="6">
        <f t="shared" si="5"/>
        <v>8</v>
      </c>
      <c r="AJ20" s="6">
        <f t="shared" si="5"/>
        <v>8</v>
      </c>
      <c r="AK20" s="6">
        <f t="shared" si="5"/>
        <v>15</v>
      </c>
      <c r="AL20" s="6">
        <f t="shared" si="5"/>
        <v>12</v>
      </c>
      <c r="AM20" s="6">
        <f t="shared" si="5"/>
        <v>18</v>
      </c>
      <c r="AN20" s="6">
        <f t="shared" si="5"/>
        <v>11</v>
      </c>
      <c r="AO20" s="6">
        <f t="shared" si="5"/>
        <v>0</v>
      </c>
      <c r="AP20" s="6">
        <f t="shared" si="5"/>
        <v>17</v>
      </c>
      <c r="AQ20" s="6">
        <f t="shared" si="5"/>
        <v>10</v>
      </c>
      <c r="AR20" s="6">
        <f t="shared" si="5"/>
        <v>11</v>
      </c>
      <c r="AS20" s="6">
        <f t="shared" si="5"/>
        <v>13</v>
      </c>
      <c r="AT20" s="6">
        <f t="shared" si="5"/>
        <v>15</v>
      </c>
      <c r="AU20" s="6">
        <f t="shared" si="5"/>
        <v>0</v>
      </c>
      <c r="AV20" s="6">
        <f t="shared" si="5"/>
        <v>18</v>
      </c>
      <c r="AW20" s="6">
        <f t="shared" si="6"/>
        <v>0</v>
      </c>
      <c r="AX20" s="6">
        <f t="shared" si="6"/>
        <v>0</v>
      </c>
      <c r="AY20" s="6">
        <f t="shared" si="6"/>
        <v>0</v>
      </c>
    </row>
    <row r="21" spans="1:51" x14ac:dyDescent="0.25">
      <c r="A21" s="5">
        <v>2008</v>
      </c>
      <c r="B21" s="6">
        <f t="shared" si="4"/>
        <v>9</v>
      </c>
      <c r="C21" s="6">
        <f t="shared" si="4"/>
        <v>18</v>
      </c>
      <c r="D21" s="6">
        <f t="shared" si="4"/>
        <v>10</v>
      </c>
      <c r="E21" s="6">
        <f t="shared" si="4"/>
        <v>0</v>
      </c>
      <c r="F21" s="6">
        <f t="shared" si="4"/>
        <v>10</v>
      </c>
      <c r="G21" s="6">
        <f t="shared" si="4"/>
        <v>0</v>
      </c>
      <c r="H21" s="6">
        <f t="shared" si="4"/>
        <v>0</v>
      </c>
      <c r="I21" s="6">
        <f t="shared" si="4"/>
        <v>9</v>
      </c>
      <c r="J21" s="6">
        <f t="shared" si="4"/>
        <v>14</v>
      </c>
      <c r="K21" s="6">
        <f t="shared" si="4"/>
        <v>2</v>
      </c>
      <c r="L21" s="6">
        <f t="shared" si="4"/>
        <v>10</v>
      </c>
      <c r="M21" s="6">
        <f t="shared" si="4"/>
        <v>18</v>
      </c>
      <c r="N21" s="6">
        <f t="shared" si="4"/>
        <v>19</v>
      </c>
      <c r="O21" s="6">
        <f t="shared" si="4"/>
        <v>11</v>
      </c>
      <c r="P21" s="6">
        <f t="shared" si="4"/>
        <v>9</v>
      </c>
      <c r="Q21" s="6">
        <f t="shared" si="4"/>
        <v>0</v>
      </c>
      <c r="R21" s="6">
        <f t="shared" si="3"/>
        <v>10</v>
      </c>
      <c r="S21" s="6">
        <f t="shared" si="3"/>
        <v>15</v>
      </c>
      <c r="T21" s="6">
        <f t="shared" si="3"/>
        <v>14</v>
      </c>
      <c r="U21" s="6">
        <f t="shared" si="3"/>
        <v>13</v>
      </c>
      <c r="V21" s="6">
        <f t="shared" si="3"/>
        <v>9</v>
      </c>
      <c r="W21" s="6">
        <f t="shared" si="3"/>
        <v>8</v>
      </c>
      <c r="X21" s="6">
        <f t="shared" si="3"/>
        <v>9</v>
      </c>
      <c r="Y21" s="6">
        <f t="shared" si="3"/>
        <v>22</v>
      </c>
      <c r="Z21" s="6">
        <f t="shared" si="3"/>
        <v>12</v>
      </c>
      <c r="AA21" s="6">
        <f t="shared" si="3"/>
        <v>0</v>
      </c>
      <c r="AB21" s="6">
        <f t="shared" si="3"/>
        <v>7</v>
      </c>
      <c r="AC21" s="6">
        <f t="shared" si="3"/>
        <v>7</v>
      </c>
      <c r="AD21" s="6">
        <f t="shared" si="3"/>
        <v>0</v>
      </c>
      <c r="AE21" s="6">
        <f t="shared" si="3"/>
        <v>10</v>
      </c>
      <c r="AF21" s="6">
        <f t="shared" si="3"/>
        <v>2</v>
      </c>
      <c r="AG21" s="6">
        <f t="shared" si="5"/>
        <v>2</v>
      </c>
      <c r="AH21" s="6">
        <f t="shared" si="5"/>
        <v>6</v>
      </c>
      <c r="AI21" s="6">
        <f t="shared" si="5"/>
        <v>9</v>
      </c>
      <c r="AJ21" s="6">
        <f t="shared" si="5"/>
        <v>9</v>
      </c>
      <c r="AK21" s="6">
        <f t="shared" si="5"/>
        <v>16</v>
      </c>
      <c r="AL21" s="6">
        <f t="shared" si="5"/>
        <v>13</v>
      </c>
      <c r="AM21" s="6">
        <f t="shared" si="5"/>
        <v>19</v>
      </c>
      <c r="AN21" s="6">
        <f t="shared" si="5"/>
        <v>12</v>
      </c>
      <c r="AO21" s="6">
        <f t="shared" si="5"/>
        <v>0</v>
      </c>
      <c r="AP21" s="6">
        <f t="shared" si="5"/>
        <v>18</v>
      </c>
      <c r="AQ21" s="6">
        <f t="shared" si="5"/>
        <v>11</v>
      </c>
      <c r="AR21" s="6">
        <f t="shared" si="5"/>
        <v>12</v>
      </c>
      <c r="AS21" s="6">
        <f t="shared" si="5"/>
        <v>14</v>
      </c>
      <c r="AT21" s="6">
        <f t="shared" si="5"/>
        <v>16</v>
      </c>
      <c r="AU21" s="6">
        <f t="shared" si="5"/>
        <v>0</v>
      </c>
      <c r="AV21" s="6">
        <f t="shared" si="5"/>
        <v>19</v>
      </c>
      <c r="AW21" s="6">
        <f t="shared" si="6"/>
        <v>0</v>
      </c>
      <c r="AX21" s="6">
        <f t="shared" si="6"/>
        <v>0</v>
      </c>
      <c r="AY21" s="6">
        <f t="shared" si="6"/>
        <v>0</v>
      </c>
    </row>
    <row r="22" spans="1:51" x14ac:dyDescent="0.25">
      <c r="A22" s="5">
        <v>2009</v>
      </c>
      <c r="B22" s="6">
        <f t="shared" si="4"/>
        <v>10</v>
      </c>
      <c r="C22" s="6">
        <f t="shared" si="4"/>
        <v>19</v>
      </c>
      <c r="D22" s="6">
        <f t="shared" si="4"/>
        <v>11</v>
      </c>
      <c r="E22" s="6">
        <f t="shared" si="4"/>
        <v>0</v>
      </c>
      <c r="F22" s="6">
        <f t="shared" si="4"/>
        <v>11</v>
      </c>
      <c r="G22" s="6">
        <f t="shared" si="4"/>
        <v>0</v>
      </c>
      <c r="H22" s="6">
        <f t="shared" si="4"/>
        <v>0</v>
      </c>
      <c r="I22" s="6">
        <f t="shared" si="4"/>
        <v>10</v>
      </c>
      <c r="J22" s="6">
        <f t="shared" si="4"/>
        <v>15</v>
      </c>
      <c r="K22" s="6">
        <f t="shared" si="4"/>
        <v>3</v>
      </c>
      <c r="L22" s="6">
        <f t="shared" si="4"/>
        <v>11</v>
      </c>
      <c r="M22" s="6">
        <f t="shared" si="4"/>
        <v>19</v>
      </c>
      <c r="N22" s="6">
        <f t="shared" si="4"/>
        <v>20</v>
      </c>
      <c r="O22" s="6">
        <f t="shared" si="4"/>
        <v>12</v>
      </c>
      <c r="P22" s="6">
        <f t="shared" si="4"/>
        <v>10</v>
      </c>
      <c r="Q22" s="6">
        <f t="shared" si="4"/>
        <v>0</v>
      </c>
      <c r="R22" s="6">
        <f t="shared" si="3"/>
        <v>11</v>
      </c>
      <c r="S22" s="6">
        <f t="shared" si="3"/>
        <v>16</v>
      </c>
      <c r="T22" s="6">
        <f t="shared" si="3"/>
        <v>15</v>
      </c>
      <c r="U22" s="6">
        <f t="shared" si="3"/>
        <v>14</v>
      </c>
      <c r="V22" s="6">
        <f t="shared" si="3"/>
        <v>10</v>
      </c>
      <c r="W22" s="6">
        <f t="shared" si="3"/>
        <v>9</v>
      </c>
      <c r="X22" s="6">
        <f t="shared" si="3"/>
        <v>10</v>
      </c>
      <c r="Y22" s="6">
        <f t="shared" si="3"/>
        <v>23</v>
      </c>
      <c r="Z22" s="6">
        <f t="shared" si="3"/>
        <v>13</v>
      </c>
      <c r="AA22" s="6">
        <f t="shared" si="3"/>
        <v>1</v>
      </c>
      <c r="AB22" s="6">
        <f t="shared" si="3"/>
        <v>8</v>
      </c>
      <c r="AC22" s="6">
        <f t="shared" si="3"/>
        <v>8</v>
      </c>
      <c r="AD22" s="6">
        <f t="shared" si="3"/>
        <v>1</v>
      </c>
      <c r="AE22" s="6">
        <f t="shared" si="3"/>
        <v>11</v>
      </c>
      <c r="AF22" s="6">
        <f t="shared" si="3"/>
        <v>3</v>
      </c>
      <c r="AG22" s="6">
        <f t="shared" si="5"/>
        <v>3</v>
      </c>
      <c r="AH22" s="6">
        <f t="shared" si="5"/>
        <v>7</v>
      </c>
      <c r="AI22" s="6">
        <f t="shared" si="5"/>
        <v>10</v>
      </c>
      <c r="AJ22" s="6">
        <f t="shared" si="5"/>
        <v>10</v>
      </c>
      <c r="AK22" s="6">
        <f t="shared" si="5"/>
        <v>17</v>
      </c>
      <c r="AL22" s="6">
        <f t="shared" si="5"/>
        <v>14</v>
      </c>
      <c r="AM22" s="6">
        <f t="shared" si="5"/>
        <v>20</v>
      </c>
      <c r="AN22" s="6">
        <f t="shared" si="5"/>
        <v>13</v>
      </c>
      <c r="AO22" s="6">
        <f t="shared" si="5"/>
        <v>0</v>
      </c>
      <c r="AP22" s="6">
        <f t="shared" si="5"/>
        <v>19</v>
      </c>
      <c r="AQ22" s="6">
        <f t="shared" si="5"/>
        <v>12</v>
      </c>
      <c r="AR22" s="6">
        <f t="shared" si="5"/>
        <v>13</v>
      </c>
      <c r="AS22" s="6">
        <f t="shared" si="5"/>
        <v>15</v>
      </c>
      <c r="AT22" s="6">
        <f t="shared" si="5"/>
        <v>17</v>
      </c>
      <c r="AU22" s="6">
        <f t="shared" si="5"/>
        <v>0</v>
      </c>
      <c r="AV22" s="6">
        <f t="shared" si="5"/>
        <v>20</v>
      </c>
      <c r="AW22" s="6">
        <f t="shared" si="6"/>
        <v>0</v>
      </c>
      <c r="AX22" s="6">
        <f t="shared" si="6"/>
        <v>0</v>
      </c>
      <c r="AY22" s="6">
        <f t="shared" si="6"/>
        <v>0</v>
      </c>
    </row>
    <row r="23" spans="1:51" x14ac:dyDescent="0.25">
      <c r="A23" s="5">
        <v>2010</v>
      </c>
      <c r="B23" s="6">
        <f t="shared" si="4"/>
        <v>11</v>
      </c>
      <c r="C23" s="6">
        <f t="shared" si="4"/>
        <v>20</v>
      </c>
      <c r="D23" s="6">
        <f t="shared" si="4"/>
        <v>12</v>
      </c>
      <c r="E23" s="6">
        <f t="shared" si="4"/>
        <v>0</v>
      </c>
      <c r="F23" s="6">
        <f t="shared" si="4"/>
        <v>12</v>
      </c>
      <c r="G23" s="6">
        <f t="shared" si="4"/>
        <v>0</v>
      </c>
      <c r="H23" s="6">
        <f t="shared" si="4"/>
        <v>0</v>
      </c>
      <c r="I23" s="6">
        <f t="shared" si="4"/>
        <v>11</v>
      </c>
      <c r="J23" s="6">
        <f t="shared" si="4"/>
        <v>16</v>
      </c>
      <c r="K23" s="6">
        <f t="shared" si="4"/>
        <v>4</v>
      </c>
      <c r="L23" s="6">
        <f t="shared" si="4"/>
        <v>12</v>
      </c>
      <c r="M23" s="6">
        <f t="shared" si="4"/>
        <v>20</v>
      </c>
      <c r="N23" s="6">
        <f t="shared" si="4"/>
        <v>21</v>
      </c>
      <c r="O23" s="6">
        <f t="shared" si="4"/>
        <v>13</v>
      </c>
      <c r="P23" s="6">
        <f t="shared" si="4"/>
        <v>11</v>
      </c>
      <c r="Q23" s="6">
        <f t="shared" si="4"/>
        <v>0</v>
      </c>
      <c r="R23" s="6">
        <f t="shared" si="3"/>
        <v>12</v>
      </c>
      <c r="S23" s="6">
        <f t="shared" si="3"/>
        <v>17</v>
      </c>
      <c r="T23" s="6">
        <f t="shared" si="3"/>
        <v>16</v>
      </c>
      <c r="U23" s="6">
        <f t="shared" si="3"/>
        <v>15</v>
      </c>
      <c r="V23" s="6">
        <f t="shared" si="3"/>
        <v>11</v>
      </c>
      <c r="W23" s="6">
        <f t="shared" si="3"/>
        <v>10</v>
      </c>
      <c r="X23" s="6">
        <f t="shared" si="3"/>
        <v>11</v>
      </c>
      <c r="Y23" s="6">
        <f t="shared" si="3"/>
        <v>24</v>
      </c>
      <c r="Z23" s="6">
        <f t="shared" si="3"/>
        <v>14</v>
      </c>
      <c r="AA23" s="6">
        <f t="shared" si="3"/>
        <v>2</v>
      </c>
      <c r="AB23" s="6">
        <f t="shared" si="3"/>
        <v>9</v>
      </c>
      <c r="AC23" s="6">
        <f t="shared" si="3"/>
        <v>9</v>
      </c>
      <c r="AD23" s="6">
        <f t="shared" si="3"/>
        <v>2</v>
      </c>
      <c r="AE23" s="6">
        <f t="shared" si="3"/>
        <v>12</v>
      </c>
      <c r="AF23" s="6">
        <f t="shared" si="3"/>
        <v>4</v>
      </c>
      <c r="AG23" s="6">
        <f t="shared" si="5"/>
        <v>4</v>
      </c>
      <c r="AH23" s="6">
        <f t="shared" si="5"/>
        <v>8</v>
      </c>
      <c r="AI23" s="6">
        <f t="shared" si="5"/>
        <v>11</v>
      </c>
      <c r="AJ23" s="6">
        <f t="shared" si="5"/>
        <v>11</v>
      </c>
      <c r="AK23" s="6">
        <f t="shared" si="5"/>
        <v>18</v>
      </c>
      <c r="AL23" s="6">
        <f t="shared" si="5"/>
        <v>15</v>
      </c>
      <c r="AM23" s="6">
        <f t="shared" si="5"/>
        <v>21</v>
      </c>
      <c r="AN23" s="6">
        <f t="shared" si="5"/>
        <v>14</v>
      </c>
      <c r="AO23" s="6">
        <f t="shared" si="5"/>
        <v>0</v>
      </c>
      <c r="AP23" s="6">
        <f t="shared" si="5"/>
        <v>20</v>
      </c>
      <c r="AQ23" s="6">
        <f t="shared" si="5"/>
        <v>13</v>
      </c>
      <c r="AR23" s="6">
        <f t="shared" si="5"/>
        <v>14</v>
      </c>
      <c r="AS23" s="6">
        <f t="shared" si="5"/>
        <v>16</v>
      </c>
      <c r="AT23" s="6">
        <f t="shared" si="5"/>
        <v>18</v>
      </c>
      <c r="AU23" s="6">
        <f t="shared" si="5"/>
        <v>0</v>
      </c>
      <c r="AV23" s="6">
        <f t="shared" si="5"/>
        <v>21</v>
      </c>
      <c r="AW23" s="6">
        <f t="shared" si="6"/>
        <v>1</v>
      </c>
      <c r="AX23" s="6">
        <f t="shared" si="6"/>
        <v>0</v>
      </c>
      <c r="AY23" s="6">
        <f t="shared" si="6"/>
        <v>0</v>
      </c>
    </row>
    <row r="24" spans="1:51" x14ac:dyDescent="0.25">
      <c r="A24" s="5">
        <v>2011</v>
      </c>
      <c r="B24" s="6">
        <f t="shared" si="4"/>
        <v>12</v>
      </c>
      <c r="C24" s="6">
        <f t="shared" si="4"/>
        <v>21</v>
      </c>
      <c r="D24" s="6">
        <f t="shared" si="4"/>
        <v>13</v>
      </c>
      <c r="E24" s="6">
        <f t="shared" si="4"/>
        <v>0</v>
      </c>
      <c r="F24" s="6">
        <f t="shared" si="4"/>
        <v>13</v>
      </c>
      <c r="G24" s="6">
        <f t="shared" si="4"/>
        <v>1</v>
      </c>
      <c r="H24" s="6">
        <f t="shared" si="4"/>
        <v>0</v>
      </c>
      <c r="I24" s="6">
        <f t="shared" si="4"/>
        <v>12</v>
      </c>
      <c r="J24" s="6">
        <f t="shared" si="4"/>
        <v>17</v>
      </c>
      <c r="K24" s="6">
        <f t="shared" si="4"/>
        <v>5</v>
      </c>
      <c r="L24" s="6">
        <f t="shared" si="4"/>
        <v>13</v>
      </c>
      <c r="M24" s="6">
        <f t="shared" si="4"/>
        <v>21</v>
      </c>
      <c r="N24" s="6">
        <f t="shared" si="4"/>
        <v>22</v>
      </c>
      <c r="O24" s="6">
        <f t="shared" si="4"/>
        <v>14</v>
      </c>
      <c r="P24" s="6">
        <f t="shared" si="4"/>
        <v>12</v>
      </c>
      <c r="Q24" s="6">
        <f t="shared" si="4"/>
        <v>0</v>
      </c>
      <c r="R24" s="6">
        <f t="shared" si="3"/>
        <v>13</v>
      </c>
      <c r="S24" s="6">
        <f t="shared" si="3"/>
        <v>18</v>
      </c>
      <c r="T24" s="6">
        <f t="shared" si="3"/>
        <v>17</v>
      </c>
      <c r="U24" s="6">
        <f t="shared" si="3"/>
        <v>16</v>
      </c>
      <c r="V24" s="6">
        <f t="shared" si="3"/>
        <v>12</v>
      </c>
      <c r="W24" s="6">
        <f t="shared" si="3"/>
        <v>11</v>
      </c>
      <c r="X24" s="6">
        <f t="shared" si="3"/>
        <v>12</v>
      </c>
      <c r="Y24" s="6">
        <f t="shared" si="3"/>
        <v>25</v>
      </c>
      <c r="Z24" s="6">
        <f t="shared" si="3"/>
        <v>15</v>
      </c>
      <c r="AA24" s="6">
        <f t="shared" si="3"/>
        <v>3</v>
      </c>
      <c r="AB24" s="6">
        <f t="shared" si="3"/>
        <v>10</v>
      </c>
      <c r="AC24" s="6">
        <f t="shared" si="3"/>
        <v>10</v>
      </c>
      <c r="AD24" s="6">
        <f t="shared" si="3"/>
        <v>3</v>
      </c>
      <c r="AE24" s="6">
        <f t="shared" si="3"/>
        <v>13</v>
      </c>
      <c r="AF24" s="6">
        <f t="shared" si="3"/>
        <v>5</v>
      </c>
      <c r="AG24" s="6">
        <f t="shared" si="5"/>
        <v>5</v>
      </c>
      <c r="AH24" s="6">
        <f t="shared" si="5"/>
        <v>9</v>
      </c>
      <c r="AI24" s="6">
        <f t="shared" si="5"/>
        <v>12</v>
      </c>
      <c r="AJ24" s="6">
        <f t="shared" si="5"/>
        <v>12</v>
      </c>
      <c r="AK24" s="6">
        <f t="shared" si="5"/>
        <v>19</v>
      </c>
      <c r="AL24" s="6">
        <f t="shared" si="5"/>
        <v>16</v>
      </c>
      <c r="AM24" s="6">
        <f t="shared" si="5"/>
        <v>22</v>
      </c>
      <c r="AN24" s="6">
        <f t="shared" si="5"/>
        <v>15</v>
      </c>
      <c r="AO24" s="6">
        <f t="shared" si="5"/>
        <v>0</v>
      </c>
      <c r="AP24" s="6">
        <f t="shared" si="5"/>
        <v>21</v>
      </c>
      <c r="AQ24" s="6">
        <f t="shared" si="5"/>
        <v>14</v>
      </c>
      <c r="AR24" s="6">
        <f t="shared" si="5"/>
        <v>15</v>
      </c>
      <c r="AS24" s="6">
        <f t="shared" si="5"/>
        <v>17</v>
      </c>
      <c r="AT24" s="6">
        <f t="shared" si="5"/>
        <v>19</v>
      </c>
      <c r="AU24" s="6">
        <f t="shared" si="5"/>
        <v>0</v>
      </c>
      <c r="AV24" s="6">
        <f t="shared" si="5"/>
        <v>22</v>
      </c>
      <c r="AW24" s="6">
        <f t="shared" si="6"/>
        <v>2</v>
      </c>
      <c r="AX24" s="6">
        <f t="shared" si="6"/>
        <v>1</v>
      </c>
      <c r="AY24" s="6">
        <f t="shared" si="6"/>
        <v>0</v>
      </c>
    </row>
    <row r="25" spans="1:5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5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spans="1:5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spans="1:51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5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5"/>
  <sheetViews>
    <sheetView tabSelected="1" topLeftCell="E1" workbookViewId="0">
      <selection activeCell="V107" sqref="V107"/>
    </sheetView>
  </sheetViews>
  <sheetFormatPr defaultRowHeight="15" x14ac:dyDescent="0.25"/>
  <cols>
    <col min="1" max="1" width="23.140625" customWidth="1"/>
    <col min="2" max="2" width="25.5703125" customWidth="1"/>
    <col min="3" max="3" width="9.140625" customWidth="1"/>
    <col min="4" max="4" width="6.7109375" customWidth="1"/>
  </cols>
  <sheetData>
    <row r="1" spans="1:24" x14ac:dyDescent="0.25">
      <c r="A1" s="88" t="s">
        <v>132</v>
      </c>
      <c r="B1" s="88" t="s">
        <v>133</v>
      </c>
      <c r="C1" s="88" t="s">
        <v>134</v>
      </c>
      <c r="D1" s="88" t="s">
        <v>135</v>
      </c>
      <c r="E1" s="88" t="s">
        <v>136</v>
      </c>
      <c r="F1" s="88" t="s">
        <v>137</v>
      </c>
      <c r="G1" s="88" t="s">
        <v>138</v>
      </c>
      <c r="H1" s="88" t="s">
        <v>139</v>
      </c>
      <c r="I1" s="88" t="s">
        <v>140</v>
      </c>
      <c r="J1" s="88" t="s">
        <v>141</v>
      </c>
      <c r="K1" s="88" t="s">
        <v>142</v>
      </c>
      <c r="L1" s="88" t="s">
        <v>143</v>
      </c>
      <c r="M1" s="88" t="s">
        <v>144</v>
      </c>
      <c r="N1" s="88" t="s">
        <v>145</v>
      </c>
      <c r="O1" s="88" t="s">
        <v>146</v>
      </c>
      <c r="P1" s="88" t="s">
        <v>147</v>
      </c>
      <c r="Q1" s="88" t="s">
        <v>148</v>
      </c>
      <c r="R1" s="88" t="s">
        <v>149</v>
      </c>
      <c r="S1" s="88" t="s">
        <v>150</v>
      </c>
      <c r="T1" s="88" t="s">
        <v>151</v>
      </c>
      <c r="U1" s="88" t="s">
        <v>152</v>
      </c>
      <c r="V1" s="88" t="s">
        <v>153</v>
      </c>
      <c r="W1" s="88" t="s">
        <v>154</v>
      </c>
      <c r="X1" s="88" t="s">
        <v>166</v>
      </c>
    </row>
    <row r="2" spans="1:24" x14ac:dyDescent="0.25">
      <c r="A2" t="s">
        <v>13</v>
      </c>
      <c r="B2" t="s">
        <v>155</v>
      </c>
      <c r="C2" s="16">
        <v>0</v>
      </c>
      <c r="D2" s="16">
        <v>6.6</v>
      </c>
      <c r="E2" s="16">
        <v>7.1</v>
      </c>
      <c r="F2" s="16">
        <v>6.3</v>
      </c>
      <c r="G2" s="16">
        <v>8.6999999999999993</v>
      </c>
      <c r="H2" s="16">
        <v>8.3000000000000007</v>
      </c>
      <c r="I2" s="16">
        <v>6.8</v>
      </c>
      <c r="J2" s="16">
        <v>11.9</v>
      </c>
      <c r="K2" s="16">
        <v>13.9</v>
      </c>
      <c r="L2" s="16">
        <v>17.899999999999999</v>
      </c>
      <c r="M2" s="16">
        <v>17.399999999999999</v>
      </c>
      <c r="N2" s="16">
        <v>21</v>
      </c>
      <c r="O2" s="16">
        <v>28.3</v>
      </c>
      <c r="P2" s="16">
        <v>26.3</v>
      </c>
      <c r="Q2" s="16">
        <v>25.4</v>
      </c>
      <c r="R2" s="16">
        <v>23.8</v>
      </c>
      <c r="S2" s="16">
        <v>35.1</v>
      </c>
      <c r="T2" s="16">
        <v>47.6</v>
      </c>
      <c r="U2" s="16">
        <v>26.4</v>
      </c>
      <c r="V2" s="16">
        <v>37.1</v>
      </c>
      <c r="W2" s="16">
        <v>27.3</v>
      </c>
      <c r="X2" s="16">
        <v>23.7</v>
      </c>
    </row>
    <row r="3" spans="1:24" x14ac:dyDescent="0.25">
      <c r="A3" s="88" t="s">
        <v>13</v>
      </c>
      <c r="B3" t="s">
        <v>156</v>
      </c>
      <c r="C3" s="88">
        <v>0</v>
      </c>
      <c r="D3" s="88">
        <v>0.2</v>
      </c>
      <c r="E3" s="88">
        <v>0.4</v>
      </c>
      <c r="F3" s="88">
        <v>0.5</v>
      </c>
      <c r="G3" s="88">
        <v>0.7</v>
      </c>
      <c r="H3" s="88">
        <v>0.8</v>
      </c>
      <c r="I3" s="88">
        <v>0.6</v>
      </c>
      <c r="J3" s="88">
        <v>1.1000000000000001</v>
      </c>
      <c r="K3" s="88">
        <v>1.3</v>
      </c>
      <c r="L3" s="88">
        <v>0.6</v>
      </c>
      <c r="M3" s="88">
        <v>0.8</v>
      </c>
      <c r="N3" s="88">
        <v>1.1000000000000001</v>
      </c>
      <c r="O3" s="88">
        <v>0.9</v>
      </c>
      <c r="P3" s="88">
        <v>1.1000000000000001</v>
      </c>
      <c r="Q3" s="88">
        <v>0.5</v>
      </c>
      <c r="R3" s="88">
        <v>0.4</v>
      </c>
      <c r="S3" s="88">
        <v>0.6</v>
      </c>
      <c r="T3" s="88">
        <v>0.9</v>
      </c>
      <c r="U3" s="88">
        <v>1.1000000000000001</v>
      </c>
      <c r="V3" s="88">
        <v>0.9</v>
      </c>
      <c r="W3" s="88">
        <v>0.9</v>
      </c>
      <c r="X3" s="88">
        <v>0.8</v>
      </c>
    </row>
    <row r="4" spans="1:24" x14ac:dyDescent="0.25">
      <c r="A4" s="88" t="s">
        <v>13</v>
      </c>
      <c r="B4" t="s">
        <v>157</v>
      </c>
      <c r="C4" s="16">
        <v>0</v>
      </c>
      <c r="D4" s="16">
        <v>9</v>
      </c>
      <c r="E4" s="16">
        <v>11</v>
      </c>
      <c r="F4" s="16">
        <v>11</v>
      </c>
      <c r="G4" s="16">
        <v>11</v>
      </c>
      <c r="H4" s="16">
        <v>12</v>
      </c>
      <c r="I4" s="16">
        <v>12</v>
      </c>
      <c r="J4" s="16">
        <v>12</v>
      </c>
      <c r="K4" s="16">
        <v>14</v>
      </c>
      <c r="L4" s="16">
        <v>15</v>
      </c>
      <c r="M4" s="16">
        <v>16</v>
      </c>
      <c r="N4" s="16">
        <v>16</v>
      </c>
      <c r="O4" s="16">
        <v>18</v>
      </c>
      <c r="P4" s="16">
        <v>19</v>
      </c>
      <c r="Q4" s="16">
        <v>18</v>
      </c>
      <c r="R4" s="16">
        <v>18</v>
      </c>
      <c r="S4" s="16">
        <v>18</v>
      </c>
      <c r="T4" s="16">
        <v>18</v>
      </c>
      <c r="U4" s="16">
        <v>20</v>
      </c>
      <c r="V4" s="16">
        <v>20</v>
      </c>
      <c r="W4" s="16">
        <v>21</v>
      </c>
      <c r="X4" s="16">
        <v>23</v>
      </c>
    </row>
    <row r="5" spans="1:24" x14ac:dyDescent="0.25">
      <c r="A5" s="88" t="s">
        <v>13</v>
      </c>
      <c r="B5" t="s">
        <v>158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x14ac:dyDescent="0.25">
      <c r="A6" s="88" t="s">
        <v>13</v>
      </c>
      <c r="B6" t="s">
        <v>159</v>
      </c>
      <c r="C6" s="6">
        <v>1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6">
        <v>7</v>
      </c>
      <c r="J6" s="6">
        <v>8</v>
      </c>
      <c r="K6" s="6">
        <v>9</v>
      </c>
      <c r="L6" s="6">
        <v>10</v>
      </c>
      <c r="M6" s="6">
        <v>11</v>
      </c>
      <c r="N6" s="6">
        <v>12</v>
      </c>
      <c r="O6" s="6">
        <v>13</v>
      </c>
      <c r="P6" s="6">
        <v>14</v>
      </c>
      <c r="Q6" s="6">
        <v>15</v>
      </c>
      <c r="R6" s="6">
        <v>16</v>
      </c>
      <c r="S6" s="6">
        <v>17</v>
      </c>
      <c r="T6" s="6">
        <v>18</v>
      </c>
      <c r="U6" s="6">
        <v>19</v>
      </c>
      <c r="V6" s="6">
        <v>20</v>
      </c>
      <c r="W6" s="6">
        <v>21</v>
      </c>
      <c r="X6" s="6">
        <v>22</v>
      </c>
    </row>
    <row r="7" spans="1:24" x14ac:dyDescent="0.25">
      <c r="A7" s="88" t="s">
        <v>13</v>
      </c>
      <c r="B7" t="s">
        <v>160</v>
      </c>
      <c r="C7">
        <v>0</v>
      </c>
      <c r="D7" s="88">
        <v>0</v>
      </c>
      <c r="E7" s="88">
        <v>0</v>
      </c>
      <c r="F7" s="88">
        <v>0</v>
      </c>
      <c r="G7" s="88">
        <v>0</v>
      </c>
      <c r="H7" s="88">
        <v>0</v>
      </c>
      <c r="I7" s="88">
        <v>0</v>
      </c>
      <c r="J7" s="88">
        <v>0</v>
      </c>
      <c r="K7" s="88">
        <v>0</v>
      </c>
      <c r="L7" s="88">
        <v>0</v>
      </c>
      <c r="M7" s="88">
        <v>0</v>
      </c>
      <c r="N7" s="88">
        <v>0</v>
      </c>
      <c r="O7" s="88">
        <v>0</v>
      </c>
      <c r="P7" s="88">
        <v>0</v>
      </c>
      <c r="Q7" s="88">
        <v>0</v>
      </c>
      <c r="R7" s="88">
        <v>0</v>
      </c>
      <c r="S7" s="88">
        <v>0</v>
      </c>
      <c r="T7" s="88">
        <v>0</v>
      </c>
      <c r="U7" s="88">
        <v>0</v>
      </c>
      <c r="V7" s="88">
        <v>0</v>
      </c>
      <c r="W7" s="88">
        <v>0</v>
      </c>
      <c r="X7" s="88">
        <v>0</v>
      </c>
    </row>
    <row r="8" spans="1:24" ht="17.25" customHeight="1" x14ac:dyDescent="0.25">
      <c r="A8" s="88" t="s">
        <v>13</v>
      </c>
      <c r="B8" t="s">
        <v>161</v>
      </c>
      <c r="C8">
        <v>0</v>
      </c>
      <c r="D8" s="88">
        <v>0</v>
      </c>
      <c r="E8" s="88">
        <v>0</v>
      </c>
      <c r="F8" s="88">
        <v>0</v>
      </c>
      <c r="G8" s="88">
        <v>0</v>
      </c>
      <c r="H8" s="88">
        <v>0</v>
      </c>
      <c r="I8" s="88">
        <v>0</v>
      </c>
      <c r="J8" s="88">
        <v>0</v>
      </c>
      <c r="K8" s="88">
        <v>0</v>
      </c>
      <c r="L8" s="88">
        <v>0</v>
      </c>
      <c r="M8" s="88">
        <v>0</v>
      </c>
      <c r="N8" s="88">
        <v>0</v>
      </c>
      <c r="O8" s="88">
        <v>0</v>
      </c>
      <c r="P8" s="88">
        <v>0</v>
      </c>
      <c r="Q8" s="88">
        <v>0</v>
      </c>
      <c r="R8" s="88">
        <v>0</v>
      </c>
      <c r="S8" s="88">
        <v>0</v>
      </c>
      <c r="T8" s="88">
        <v>0</v>
      </c>
      <c r="U8" s="88">
        <v>0</v>
      </c>
      <c r="V8" s="88">
        <v>0</v>
      </c>
      <c r="W8" s="88">
        <v>0</v>
      </c>
      <c r="X8" s="88">
        <v>0</v>
      </c>
    </row>
    <row r="9" spans="1:24" x14ac:dyDescent="0.25">
      <c r="A9" s="88" t="s">
        <v>13</v>
      </c>
      <c r="B9" t="s">
        <v>162</v>
      </c>
      <c r="C9">
        <v>0</v>
      </c>
      <c r="D9" s="88">
        <v>0</v>
      </c>
      <c r="E9" s="88">
        <v>0</v>
      </c>
      <c r="F9" s="88">
        <v>0</v>
      </c>
      <c r="G9" s="88">
        <v>0</v>
      </c>
      <c r="H9" s="88">
        <v>0</v>
      </c>
      <c r="I9" s="88">
        <v>0</v>
      </c>
      <c r="J9" s="88">
        <v>0</v>
      </c>
      <c r="K9" s="88">
        <v>0</v>
      </c>
      <c r="L9" s="88">
        <v>0</v>
      </c>
      <c r="M9" s="88">
        <v>0</v>
      </c>
      <c r="N9" s="88">
        <v>0</v>
      </c>
      <c r="O9" s="88">
        <v>0</v>
      </c>
      <c r="P9" s="88">
        <v>0</v>
      </c>
      <c r="Q9" s="88">
        <v>0</v>
      </c>
      <c r="R9" s="88">
        <v>0</v>
      </c>
      <c r="S9" s="88">
        <v>0</v>
      </c>
      <c r="T9" s="88">
        <v>0</v>
      </c>
      <c r="U9" s="88">
        <v>0</v>
      </c>
      <c r="V9" s="88">
        <v>0</v>
      </c>
      <c r="W9" s="88">
        <v>0</v>
      </c>
      <c r="X9" s="88">
        <v>0</v>
      </c>
    </row>
    <row r="10" spans="1:24" x14ac:dyDescent="0.25">
      <c r="A10" s="8" t="s">
        <v>16</v>
      </c>
      <c r="B10" t="str">
        <f>B2</f>
        <v>Market  capitalisation (MK)</v>
      </c>
      <c r="C10" s="16">
        <v>5.0999999999999996</v>
      </c>
      <c r="D10" s="16">
        <v>5.2</v>
      </c>
      <c r="E10" s="16">
        <v>4.3</v>
      </c>
      <c r="F10" s="16">
        <v>3.7</v>
      </c>
      <c r="G10" s="16">
        <v>5.0999999999999996</v>
      </c>
      <c r="H10" s="16">
        <v>7.9</v>
      </c>
      <c r="I10" s="16">
        <v>7.5</v>
      </c>
      <c r="J10" s="16">
        <v>10.9</v>
      </c>
      <c r="K10" s="16">
        <v>14.2</v>
      </c>
      <c r="L10" s="16">
        <v>12.1</v>
      </c>
      <c r="M10" s="16">
        <v>11.4</v>
      </c>
      <c r="N10" s="16">
        <v>11</v>
      </c>
      <c r="O10" s="16">
        <v>11.6</v>
      </c>
      <c r="P10" s="16">
        <v>12</v>
      </c>
      <c r="Q10" s="16">
        <v>13.5</v>
      </c>
      <c r="R10" s="16">
        <v>14.2</v>
      </c>
      <c r="S10" s="16">
        <v>23.9</v>
      </c>
      <c r="T10" s="16">
        <v>42.2</v>
      </c>
      <c r="U10" s="16">
        <v>30.2</v>
      </c>
      <c r="V10" s="16">
        <v>26.7</v>
      </c>
      <c r="W10" s="16">
        <v>31</v>
      </c>
      <c r="X10" s="16">
        <v>26.1</v>
      </c>
    </row>
    <row r="11" spans="1:24" x14ac:dyDescent="0.25">
      <c r="A11" s="8" t="s">
        <v>16</v>
      </c>
      <c r="B11" s="88" t="str">
        <f>B3</f>
        <v>Stock Turnover(ST)</v>
      </c>
      <c r="C11" s="88">
        <v>0.2</v>
      </c>
      <c r="D11" s="88">
        <v>0.1</v>
      </c>
      <c r="E11" s="88">
        <v>0</v>
      </c>
      <c r="F11" s="88">
        <v>0.1</v>
      </c>
      <c r="G11" s="88">
        <v>0.1</v>
      </c>
      <c r="H11" s="88">
        <v>0.1</v>
      </c>
      <c r="I11" s="88">
        <v>0.2</v>
      </c>
      <c r="J11" s="88">
        <v>0.2</v>
      </c>
      <c r="K11" s="88">
        <v>0.3</v>
      </c>
      <c r="L11" s="88">
        <v>0.7</v>
      </c>
      <c r="M11" s="88">
        <v>0.3</v>
      </c>
      <c r="N11" s="88">
        <v>0.1</v>
      </c>
      <c r="O11" s="88">
        <v>0.1</v>
      </c>
      <c r="P11" s="88">
        <v>0.2</v>
      </c>
      <c r="Q11" s="88">
        <v>0.3</v>
      </c>
      <c r="R11" s="88">
        <v>0.2</v>
      </c>
      <c r="S11" s="88">
        <v>0.6</v>
      </c>
      <c r="T11" s="88">
        <v>0.8</v>
      </c>
      <c r="U11" s="88">
        <v>1.3</v>
      </c>
      <c r="V11" s="88">
        <v>0.6</v>
      </c>
      <c r="W11" s="88">
        <v>0.6</v>
      </c>
      <c r="X11" s="88">
        <v>0.5</v>
      </c>
    </row>
    <row r="12" spans="1:24" x14ac:dyDescent="0.25">
      <c r="A12" s="8" t="s">
        <v>16</v>
      </c>
      <c r="B12" s="88" t="str">
        <f>B4</f>
        <v>Exchange listing(EL)</v>
      </c>
      <c r="C12" s="16">
        <v>23</v>
      </c>
      <c r="D12" s="16">
        <v>25</v>
      </c>
      <c r="E12" s="16">
        <v>27</v>
      </c>
      <c r="F12" s="16">
        <v>24</v>
      </c>
      <c r="G12" s="16">
        <v>27</v>
      </c>
      <c r="H12" s="16">
        <v>31</v>
      </c>
      <c r="I12" s="16">
        <v>31</v>
      </c>
      <c r="J12" s="16">
        <v>35</v>
      </c>
      <c r="K12" s="16">
        <v>35</v>
      </c>
      <c r="L12" s="16">
        <v>38</v>
      </c>
      <c r="M12" s="16">
        <v>41</v>
      </c>
      <c r="N12" s="16">
        <v>38</v>
      </c>
      <c r="O12" s="16">
        <v>38</v>
      </c>
      <c r="P12" s="16">
        <v>38</v>
      </c>
      <c r="Q12" s="16">
        <v>39</v>
      </c>
      <c r="R12" s="16">
        <v>39</v>
      </c>
      <c r="S12" s="16">
        <v>40</v>
      </c>
      <c r="T12" s="16">
        <v>38</v>
      </c>
      <c r="U12" s="16">
        <v>38</v>
      </c>
      <c r="V12" s="16">
        <v>38</v>
      </c>
      <c r="W12" s="16">
        <v>38</v>
      </c>
      <c r="X12" s="16">
        <v>33</v>
      </c>
    </row>
    <row r="13" spans="1:24" x14ac:dyDescent="0.25">
      <c r="A13" s="8" t="s">
        <v>16</v>
      </c>
      <c r="B13" s="88" t="str">
        <f>B5</f>
        <v>Time since automation (TSA)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</v>
      </c>
      <c r="N13" s="6">
        <v>2</v>
      </c>
      <c r="O13" s="6">
        <v>3</v>
      </c>
      <c r="P13" s="6">
        <v>4</v>
      </c>
      <c r="Q13" s="6">
        <v>5</v>
      </c>
      <c r="R13" s="6">
        <v>6</v>
      </c>
      <c r="S13" s="6">
        <v>7</v>
      </c>
      <c r="T13" s="6">
        <v>8</v>
      </c>
      <c r="U13" s="6">
        <v>9</v>
      </c>
      <c r="V13" s="6">
        <v>10</v>
      </c>
      <c r="W13" s="6">
        <v>11</v>
      </c>
      <c r="X13" s="6">
        <v>12</v>
      </c>
    </row>
    <row r="14" spans="1:24" x14ac:dyDescent="0.25">
      <c r="A14" s="8" t="s">
        <v>16</v>
      </c>
      <c r="B14" s="88" t="str">
        <f>B6</f>
        <v>Age (AGE)</v>
      </c>
      <c r="C14" s="6">
        <f>Age!I3</f>
        <v>15</v>
      </c>
      <c r="D14" s="6">
        <v>16</v>
      </c>
      <c r="E14" s="6">
        <v>17</v>
      </c>
      <c r="F14" s="6">
        <v>18</v>
      </c>
      <c r="G14" s="6">
        <v>19</v>
      </c>
      <c r="H14" s="6">
        <v>20</v>
      </c>
      <c r="I14" s="6">
        <v>21</v>
      </c>
      <c r="J14" s="6">
        <v>22</v>
      </c>
      <c r="K14" s="6">
        <v>23</v>
      </c>
      <c r="L14" s="6">
        <v>24</v>
      </c>
      <c r="M14" s="6">
        <v>25</v>
      </c>
      <c r="N14" s="6">
        <v>26</v>
      </c>
      <c r="O14" s="6">
        <v>27</v>
      </c>
      <c r="P14" s="6">
        <v>28</v>
      </c>
      <c r="Q14" s="6">
        <v>29</v>
      </c>
      <c r="R14" s="6">
        <v>30</v>
      </c>
      <c r="S14" s="6">
        <v>31</v>
      </c>
      <c r="T14" s="6">
        <v>32</v>
      </c>
      <c r="U14" s="6">
        <v>33</v>
      </c>
      <c r="V14" s="6">
        <v>34</v>
      </c>
      <c r="W14" s="6">
        <v>35</v>
      </c>
      <c r="X14" s="6">
        <v>36</v>
      </c>
    </row>
    <row r="15" spans="1:24" x14ac:dyDescent="0.25">
      <c r="A15" s="8" t="s">
        <v>16</v>
      </c>
      <c r="B15" s="88" t="str">
        <f>B7</f>
        <v>automation status (AS)</v>
      </c>
      <c r="C15">
        <f>AS!I3</f>
        <v>0</v>
      </c>
      <c r="D15" s="88">
        <f>AS!J3</f>
        <v>0</v>
      </c>
      <c r="E15" s="88">
        <f>AS!K3</f>
        <v>0</v>
      </c>
      <c r="F15" s="88">
        <f>AS!L3</f>
        <v>0</v>
      </c>
      <c r="G15" s="88">
        <f>AS!M3</f>
        <v>0</v>
      </c>
      <c r="H15" s="88">
        <f>AS!N3</f>
        <v>1</v>
      </c>
      <c r="I15" s="88">
        <f>AS!O3</f>
        <v>0</v>
      </c>
      <c r="J15" s="88">
        <f>AS!P3</f>
        <v>0</v>
      </c>
      <c r="K15" s="88">
        <f>AS!Q3</f>
        <v>0</v>
      </c>
      <c r="L15" s="88">
        <f>AS!R3</f>
        <v>0</v>
      </c>
      <c r="M15">
        <v>1</v>
      </c>
      <c r="N15">
        <v>1</v>
      </c>
      <c r="O15" s="88">
        <v>1</v>
      </c>
      <c r="P15" s="88">
        <v>1</v>
      </c>
      <c r="Q15" s="88">
        <v>1</v>
      </c>
      <c r="R15" s="88">
        <v>1</v>
      </c>
      <c r="S15" s="88">
        <v>1</v>
      </c>
      <c r="T15" s="88">
        <v>1</v>
      </c>
      <c r="U15" s="88">
        <v>1</v>
      </c>
      <c r="V15" s="88">
        <v>1</v>
      </c>
      <c r="W15" s="88">
        <v>1</v>
      </c>
      <c r="X15" s="88">
        <v>1</v>
      </c>
    </row>
    <row r="16" spans="1:24" x14ac:dyDescent="0.25">
      <c r="A16" s="8" t="s">
        <v>16</v>
      </c>
      <c r="B16" s="88" t="str">
        <f>B8</f>
        <v>demutualisation status (DS)</v>
      </c>
      <c r="C16">
        <f>'S.Exchanges Status'!H13</f>
        <v>0</v>
      </c>
      <c r="D16" s="88">
        <f>'S.Exchanges Status'!I13</f>
        <v>0</v>
      </c>
      <c r="E16" s="88">
        <v>0</v>
      </c>
      <c r="F16" s="88">
        <v>0</v>
      </c>
      <c r="G16" s="88">
        <v>0</v>
      </c>
      <c r="H16" s="88">
        <v>0</v>
      </c>
      <c r="I16" s="88">
        <f>'S.Exchanges Status'!N13</f>
        <v>0</v>
      </c>
      <c r="J16" s="88">
        <f>'S.Exchanges Status'!O13</f>
        <v>0</v>
      </c>
      <c r="K16" s="88">
        <f>'S.Exchanges Status'!P13</f>
        <v>0</v>
      </c>
      <c r="L16" s="88">
        <f>'S.Exchanges Status'!Q13</f>
        <v>0</v>
      </c>
      <c r="M16" s="88">
        <f>'S.Exchanges Status'!R13</f>
        <v>0</v>
      </c>
      <c r="N16" s="88">
        <f>'S.Exchanges Status'!S13</f>
        <v>0</v>
      </c>
      <c r="O16" s="88">
        <f>'S.Exchanges Status'!T13</f>
        <v>0</v>
      </c>
      <c r="P16" s="88">
        <f>'S.Exchanges Status'!U13</f>
        <v>0</v>
      </c>
      <c r="Q16" s="88">
        <f>'S.Exchanges Status'!V13</f>
        <v>0</v>
      </c>
      <c r="R16" s="88">
        <f>'S.Exchanges Status'!W13</f>
        <v>0</v>
      </c>
      <c r="S16" s="88">
        <f>'S.Exchanges Status'!X13</f>
        <v>0</v>
      </c>
      <c r="T16" s="88">
        <f>'S.Exchanges Status'!Y13</f>
        <v>0</v>
      </c>
      <c r="U16" s="88">
        <f>'S.Exchanges Status'!Z13</f>
        <v>0</v>
      </c>
      <c r="V16" s="88">
        <f>'S.Exchanges Status'!AA13</f>
        <v>0</v>
      </c>
      <c r="W16" s="88">
        <f>'S.Exchanges Status'!AB13</f>
        <v>0</v>
      </c>
      <c r="X16" s="88">
        <f>'S.Exchanges Status'!AC13</f>
        <v>0</v>
      </c>
    </row>
    <row r="17" spans="1:24" x14ac:dyDescent="0.25">
      <c r="A17" s="8" t="s">
        <v>163</v>
      </c>
      <c r="B17" s="88" t="str">
        <f>B9</f>
        <v>Economic status (ES)</v>
      </c>
      <c r="C17">
        <v>0</v>
      </c>
      <c r="D17" s="88">
        <v>0</v>
      </c>
      <c r="E17" s="88">
        <v>0</v>
      </c>
      <c r="F17" s="88">
        <v>0</v>
      </c>
      <c r="G17" s="88">
        <v>0</v>
      </c>
      <c r="H17" s="88">
        <v>0</v>
      </c>
      <c r="I17" s="88">
        <v>0</v>
      </c>
      <c r="J17" s="88">
        <v>0</v>
      </c>
      <c r="K17" s="88">
        <v>0</v>
      </c>
      <c r="L17" s="88">
        <v>0</v>
      </c>
      <c r="M17" s="88">
        <v>0</v>
      </c>
      <c r="N17" s="88">
        <v>0</v>
      </c>
      <c r="O17" s="88">
        <v>0</v>
      </c>
      <c r="P17" s="88">
        <v>0</v>
      </c>
      <c r="Q17" s="88">
        <v>0</v>
      </c>
      <c r="R17" s="88">
        <v>0</v>
      </c>
      <c r="S17" s="88">
        <v>0</v>
      </c>
      <c r="T17" s="88">
        <v>0</v>
      </c>
      <c r="U17" s="88">
        <v>0</v>
      </c>
      <c r="V17" s="88">
        <v>0</v>
      </c>
      <c r="W17" s="88">
        <v>0</v>
      </c>
      <c r="X17" s="88">
        <v>0</v>
      </c>
    </row>
    <row r="18" spans="1:24" x14ac:dyDescent="0.25">
      <c r="A18" s="8" t="s">
        <v>9</v>
      </c>
      <c r="B18" t="str">
        <f>B10</f>
        <v>Market  capitalisation (MK)</v>
      </c>
      <c r="C18">
        <f>'Market Cap % GDP'!L3</f>
        <v>4.0999999999999996</v>
      </c>
      <c r="D18" s="16">
        <v>7.2</v>
      </c>
      <c r="E18" s="16">
        <v>7.8</v>
      </c>
      <c r="F18" s="16">
        <v>8.1999999999999993</v>
      </c>
      <c r="G18" s="16">
        <v>8.1999999999999993</v>
      </c>
      <c r="H18" s="16">
        <v>13.4</v>
      </c>
      <c r="I18" s="16">
        <v>21</v>
      </c>
      <c r="J18" s="16">
        <v>26.6</v>
      </c>
      <c r="K18" s="16">
        <v>28.7</v>
      </c>
      <c r="L18" s="16">
        <v>36.200000000000003</v>
      </c>
      <c r="M18" s="16">
        <v>28.8</v>
      </c>
      <c r="N18" s="16">
        <v>24.9</v>
      </c>
      <c r="O18" s="16">
        <v>29.7</v>
      </c>
      <c r="P18" s="16">
        <v>32.6</v>
      </c>
      <c r="Q18" s="16">
        <v>48.9</v>
      </c>
      <c r="R18" s="16">
        <v>88.8</v>
      </c>
      <c r="S18" s="16">
        <v>87</v>
      </c>
      <c r="T18" s="16">
        <v>106.8</v>
      </c>
      <c r="U18" s="16">
        <v>52.7</v>
      </c>
      <c r="V18" s="16">
        <v>47.6</v>
      </c>
      <c r="W18" s="16">
        <v>37.700000000000003</v>
      </c>
      <c r="X18" s="16">
        <v>21.2</v>
      </c>
    </row>
    <row r="19" spans="1:24" x14ac:dyDescent="0.25">
      <c r="A19" s="8" t="s">
        <v>9</v>
      </c>
      <c r="B19" s="88" t="str">
        <f>B11</f>
        <v>Stock Turnover(ST)</v>
      </c>
      <c r="C19" s="88">
        <v>0.3</v>
      </c>
      <c r="D19" s="88">
        <v>0.4</v>
      </c>
      <c r="E19" s="88">
        <v>0.5</v>
      </c>
      <c r="F19" s="88">
        <v>0.4</v>
      </c>
      <c r="G19" s="88">
        <v>1.5</v>
      </c>
      <c r="H19" s="88">
        <v>1.1000000000000001</v>
      </c>
      <c r="I19" s="88">
        <v>3.6</v>
      </c>
      <c r="J19" s="88">
        <v>7.5</v>
      </c>
      <c r="K19" s="88">
        <v>5.9</v>
      </c>
      <c r="L19" s="88">
        <v>10</v>
      </c>
      <c r="M19" s="88">
        <v>11.1</v>
      </c>
      <c r="N19" s="88">
        <v>4</v>
      </c>
      <c r="O19" s="88">
        <v>2.9</v>
      </c>
      <c r="P19" s="88">
        <v>4</v>
      </c>
      <c r="Q19" s="88">
        <v>7.1</v>
      </c>
      <c r="R19" s="88">
        <v>28.3</v>
      </c>
      <c r="S19" s="88">
        <v>44.2</v>
      </c>
      <c r="T19" s="88">
        <v>40.700000000000003</v>
      </c>
      <c r="U19" s="88">
        <v>42.8</v>
      </c>
      <c r="V19" s="88">
        <v>27.9</v>
      </c>
      <c r="W19" s="88">
        <v>17</v>
      </c>
      <c r="X19" s="88">
        <v>9.6</v>
      </c>
    </row>
    <row r="20" spans="1:24" x14ac:dyDescent="0.25">
      <c r="A20" s="8" t="s">
        <v>9</v>
      </c>
      <c r="B20" s="88" t="str">
        <f>B12</f>
        <v>Exchange listing(EL)</v>
      </c>
      <c r="C20" s="16">
        <v>573</v>
      </c>
      <c r="D20" s="16">
        <v>627</v>
      </c>
      <c r="E20" s="16">
        <v>656</v>
      </c>
      <c r="F20" s="16">
        <v>674</v>
      </c>
      <c r="G20" s="16">
        <v>700</v>
      </c>
      <c r="H20" s="16">
        <v>746</v>
      </c>
      <c r="I20" s="16">
        <v>649</v>
      </c>
      <c r="J20" s="16">
        <v>654</v>
      </c>
      <c r="K20" s="16">
        <v>861</v>
      </c>
      <c r="L20" s="16">
        <v>1033</v>
      </c>
      <c r="M20" s="16">
        <v>1076</v>
      </c>
      <c r="N20" s="16">
        <v>1110</v>
      </c>
      <c r="O20" s="16">
        <v>1148</v>
      </c>
      <c r="P20" s="16">
        <v>967</v>
      </c>
      <c r="Q20" s="16">
        <v>792</v>
      </c>
      <c r="R20" s="16">
        <v>744</v>
      </c>
      <c r="S20" s="16">
        <v>603</v>
      </c>
      <c r="T20" s="16">
        <v>435</v>
      </c>
      <c r="U20" s="16">
        <v>373</v>
      </c>
      <c r="V20" s="16">
        <v>305</v>
      </c>
      <c r="W20" s="16">
        <v>213</v>
      </c>
      <c r="X20" s="16">
        <v>231</v>
      </c>
    </row>
    <row r="21" spans="1:24" x14ac:dyDescent="0.25">
      <c r="A21" s="8" t="s">
        <v>9</v>
      </c>
      <c r="B21" s="88" t="str">
        <f>B13</f>
        <v>Time since automation (TSA)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</v>
      </c>
      <c r="N21" s="6">
        <v>2</v>
      </c>
      <c r="O21" s="6">
        <v>3</v>
      </c>
      <c r="P21" s="6">
        <v>4</v>
      </c>
      <c r="Q21" s="6">
        <v>5</v>
      </c>
      <c r="R21" s="6">
        <v>6</v>
      </c>
      <c r="S21" s="6">
        <v>7</v>
      </c>
      <c r="T21" s="6">
        <v>8</v>
      </c>
      <c r="U21" s="6">
        <v>9</v>
      </c>
      <c r="V21" s="6">
        <v>10</v>
      </c>
      <c r="W21" s="6">
        <v>11</v>
      </c>
      <c r="X21" s="6">
        <v>12</v>
      </c>
    </row>
    <row r="22" spans="1:24" x14ac:dyDescent="0.25">
      <c r="A22" s="8" t="s">
        <v>9</v>
      </c>
      <c r="B22" s="88" t="str">
        <f>B14</f>
        <v>Age (AGE)</v>
      </c>
      <c r="C22" s="9">
        <f>Age!L3</f>
        <v>107</v>
      </c>
      <c r="D22" s="9">
        <f>Age!L4</f>
        <v>108</v>
      </c>
      <c r="E22" s="9">
        <v>109</v>
      </c>
      <c r="F22" s="9">
        <v>110</v>
      </c>
      <c r="G22" s="9">
        <v>111</v>
      </c>
      <c r="H22" s="9">
        <v>112</v>
      </c>
      <c r="I22" s="9">
        <v>113</v>
      </c>
      <c r="J22" s="9">
        <v>114</v>
      </c>
      <c r="K22" s="9">
        <v>115</v>
      </c>
      <c r="L22" s="9">
        <v>116</v>
      </c>
      <c r="M22" s="9">
        <v>117</v>
      </c>
      <c r="N22" s="9">
        <v>118</v>
      </c>
      <c r="O22" s="9">
        <v>119</v>
      </c>
      <c r="P22" s="9">
        <v>120</v>
      </c>
      <c r="Q22" s="9">
        <v>121</v>
      </c>
      <c r="R22" s="9">
        <v>122</v>
      </c>
      <c r="S22" s="9">
        <v>123</v>
      </c>
      <c r="T22" s="9">
        <v>124</v>
      </c>
      <c r="U22" s="9">
        <v>125</v>
      </c>
      <c r="V22" s="9">
        <v>126</v>
      </c>
      <c r="W22" s="9">
        <v>127</v>
      </c>
      <c r="X22" s="9">
        <v>128</v>
      </c>
    </row>
    <row r="23" spans="1:24" x14ac:dyDescent="0.25">
      <c r="A23" s="8" t="s">
        <v>9</v>
      </c>
      <c r="B23" s="88" t="str">
        <f>B15</f>
        <v>automation status (AS)</v>
      </c>
      <c r="C23" s="88">
        <v>0</v>
      </c>
      <c r="D23" s="88">
        <v>0</v>
      </c>
      <c r="E23" s="88">
        <v>0</v>
      </c>
      <c r="F23" s="88">
        <v>0</v>
      </c>
      <c r="G23" s="88">
        <v>0</v>
      </c>
      <c r="H23" s="88">
        <v>0</v>
      </c>
      <c r="I23" s="88">
        <v>0</v>
      </c>
      <c r="J23" s="88">
        <v>0</v>
      </c>
      <c r="K23" s="88">
        <v>0</v>
      </c>
      <c r="L23" s="88">
        <v>0</v>
      </c>
      <c r="M23" s="89">
        <v>1</v>
      </c>
      <c r="N23" s="36">
        <f>IF(TSA!N23&gt;0,1,0)</f>
        <v>1</v>
      </c>
      <c r="O23" s="88">
        <f>IF(TSA!O23&gt;0,1,0)</f>
        <v>1</v>
      </c>
      <c r="P23" s="88">
        <f>IF(TSA!P23&gt;0,1,0)</f>
        <v>1</v>
      </c>
      <c r="Q23" s="88">
        <f>IF(TSA!Q23&gt;0,1,0)</f>
        <v>0</v>
      </c>
      <c r="R23" s="88">
        <f>IF(TSA!R23&gt;0,1,0)</f>
        <v>1</v>
      </c>
      <c r="S23" s="88">
        <f>IF(TSA!S23&gt;0,1,0)</f>
        <v>1</v>
      </c>
      <c r="T23" s="88">
        <f>IF(TSA!T23&gt;0,1,0)</f>
        <v>1</v>
      </c>
      <c r="U23" s="88">
        <f>IF(TSA!U23&gt;0,1,0)</f>
        <v>1</v>
      </c>
      <c r="V23" s="88">
        <f>IF(TSA!V23&gt;0,1,0)</f>
        <v>1</v>
      </c>
      <c r="W23" s="88">
        <f>IF(TSA!W23&gt;0,1,0)</f>
        <v>1</v>
      </c>
      <c r="X23" s="88">
        <f>IF(TSA!X23&gt;0,1,0)</f>
        <v>1</v>
      </c>
    </row>
    <row r="24" spans="1:24" x14ac:dyDescent="0.25">
      <c r="A24" s="8" t="s">
        <v>9</v>
      </c>
      <c r="B24" s="88" t="str">
        <f>B16</f>
        <v>demutualisation status (DS)</v>
      </c>
      <c r="C24">
        <v>0</v>
      </c>
      <c r="D24" s="88">
        <v>0</v>
      </c>
      <c r="E24" s="88">
        <v>0</v>
      </c>
      <c r="F24" s="88">
        <v>0</v>
      </c>
      <c r="G24" s="88">
        <v>0</v>
      </c>
      <c r="H24" s="88">
        <v>0</v>
      </c>
      <c r="I24" s="88">
        <v>0</v>
      </c>
      <c r="J24" s="88">
        <v>0</v>
      </c>
      <c r="K24" s="88">
        <v>0</v>
      </c>
      <c r="L24" s="88">
        <v>0</v>
      </c>
      <c r="M24" s="88">
        <v>0</v>
      </c>
      <c r="N24" s="88">
        <v>0</v>
      </c>
      <c r="O24" s="88">
        <v>0</v>
      </c>
      <c r="P24" s="88">
        <v>0</v>
      </c>
      <c r="Q24" s="88">
        <v>0</v>
      </c>
      <c r="R24" s="88">
        <v>0</v>
      </c>
      <c r="S24" s="88">
        <v>0</v>
      </c>
      <c r="T24" s="88">
        <v>0</v>
      </c>
      <c r="U24" s="88">
        <v>0</v>
      </c>
      <c r="V24" s="88">
        <v>0</v>
      </c>
      <c r="W24" s="88">
        <v>0</v>
      </c>
      <c r="X24" s="88">
        <v>0</v>
      </c>
    </row>
    <row r="25" spans="1:24" x14ac:dyDescent="0.25">
      <c r="A25" s="8" t="s">
        <v>9</v>
      </c>
      <c r="B25" s="88" t="str">
        <f>B17</f>
        <v>Economic status (ES)</v>
      </c>
      <c r="C25">
        <v>0</v>
      </c>
      <c r="D25" s="88">
        <v>0</v>
      </c>
      <c r="E25" s="88">
        <v>0</v>
      </c>
      <c r="F25" s="88">
        <v>0</v>
      </c>
      <c r="G25" s="88">
        <v>0</v>
      </c>
      <c r="H25" s="88">
        <v>0</v>
      </c>
      <c r="I25" s="88">
        <v>0</v>
      </c>
      <c r="J25" s="88">
        <v>0</v>
      </c>
      <c r="K25" s="88">
        <v>0</v>
      </c>
      <c r="L25" s="88">
        <v>0</v>
      </c>
      <c r="M25" s="88">
        <v>0</v>
      </c>
      <c r="N25" s="88">
        <v>0</v>
      </c>
      <c r="O25" s="88">
        <v>0</v>
      </c>
      <c r="P25" s="88">
        <v>0</v>
      </c>
      <c r="Q25" s="88">
        <v>0</v>
      </c>
      <c r="R25" s="88">
        <v>0</v>
      </c>
      <c r="S25" s="88">
        <v>0</v>
      </c>
      <c r="T25" s="88">
        <v>0</v>
      </c>
      <c r="U25" s="88">
        <v>0</v>
      </c>
      <c r="V25" s="88">
        <v>0</v>
      </c>
      <c r="W25" s="88">
        <v>0</v>
      </c>
      <c r="X25" s="88">
        <v>0</v>
      </c>
    </row>
    <row r="26" spans="1:24" x14ac:dyDescent="0.25">
      <c r="A26" s="8" t="s">
        <v>15</v>
      </c>
      <c r="B26" s="88" t="str">
        <f>B18</f>
        <v>Market  capitalisation (MK)</v>
      </c>
      <c r="C26" s="16">
        <v>0</v>
      </c>
      <c r="D26" s="16">
        <v>1.2</v>
      </c>
      <c r="E26" s="16">
        <v>1.3</v>
      </c>
      <c r="F26" s="16">
        <v>2</v>
      </c>
      <c r="G26" s="16">
        <v>34.299999999999997</v>
      </c>
      <c r="H26" s="16">
        <v>25.5</v>
      </c>
      <c r="I26" s="16">
        <v>21.5</v>
      </c>
      <c r="J26" s="16">
        <v>16.5</v>
      </c>
      <c r="K26" s="16">
        <v>18.5</v>
      </c>
      <c r="L26" s="16">
        <v>11.9</v>
      </c>
      <c r="M26" s="16">
        <v>10.1</v>
      </c>
      <c r="N26" s="16">
        <v>9.9</v>
      </c>
      <c r="O26" s="16">
        <v>12</v>
      </c>
      <c r="P26" s="16">
        <v>18.7</v>
      </c>
      <c r="Q26" s="16">
        <v>29.8</v>
      </c>
      <c r="R26" s="16">
        <v>15.5</v>
      </c>
      <c r="S26" s="16">
        <v>15.8</v>
      </c>
      <c r="T26" s="16">
        <v>9.6</v>
      </c>
      <c r="U26" s="16">
        <v>11.9</v>
      </c>
      <c r="V26" s="16">
        <v>9.6999999999999993</v>
      </c>
      <c r="W26" s="16">
        <v>11</v>
      </c>
      <c r="X26" s="16">
        <v>7.9</v>
      </c>
    </row>
    <row r="27" spans="1:24" x14ac:dyDescent="0.25">
      <c r="A27" s="8" t="str">
        <f>'Market Cap % GDP'!Q2</f>
        <v>Ghana</v>
      </c>
      <c r="B27" s="88" t="str">
        <f>B19</f>
        <v>Stock Turnover(ST)</v>
      </c>
      <c r="C27">
        <f>'Turnover % GDP'!Q3</f>
        <v>0</v>
      </c>
      <c r="D27" s="88">
        <v>0</v>
      </c>
      <c r="E27" s="88">
        <v>0</v>
      </c>
      <c r="F27" s="88">
        <v>0.1</v>
      </c>
      <c r="G27" s="88">
        <v>1.4</v>
      </c>
      <c r="H27" s="88">
        <v>0.3</v>
      </c>
      <c r="I27" s="88">
        <v>0.2</v>
      </c>
      <c r="J27" s="88">
        <v>0.7</v>
      </c>
      <c r="K27" s="88">
        <v>0.8</v>
      </c>
      <c r="L27" s="88">
        <v>0.3</v>
      </c>
      <c r="M27" s="88">
        <v>0.2</v>
      </c>
      <c r="N27" s="88">
        <v>0.2</v>
      </c>
      <c r="O27" s="88">
        <v>0.2</v>
      </c>
      <c r="P27" s="88">
        <v>0.6</v>
      </c>
      <c r="Q27" s="88">
        <v>0.7</v>
      </c>
      <c r="R27" s="88">
        <v>0.6</v>
      </c>
      <c r="S27" s="88">
        <v>0.3</v>
      </c>
      <c r="T27" s="88">
        <v>0.4</v>
      </c>
      <c r="U27" s="88">
        <v>0.5</v>
      </c>
      <c r="V27" s="88">
        <v>0.2</v>
      </c>
      <c r="W27" s="88">
        <v>0.3</v>
      </c>
      <c r="X27" s="88">
        <v>0.3</v>
      </c>
    </row>
    <row r="28" spans="1:24" x14ac:dyDescent="0.25">
      <c r="A28" s="8" t="s">
        <v>15</v>
      </c>
      <c r="B28" s="88" t="str">
        <f>B20</f>
        <v>Exchange listing(EL)</v>
      </c>
      <c r="C28">
        <f>'Listed Co.s'!Q3</f>
        <v>0</v>
      </c>
      <c r="D28" s="16">
        <v>13</v>
      </c>
      <c r="E28" s="16">
        <v>15</v>
      </c>
      <c r="F28" s="16">
        <v>15</v>
      </c>
      <c r="G28" s="16">
        <v>17</v>
      </c>
      <c r="H28" s="16">
        <v>19</v>
      </c>
      <c r="I28" s="16">
        <v>21</v>
      </c>
      <c r="J28" s="16">
        <v>21</v>
      </c>
      <c r="K28" s="16">
        <v>21</v>
      </c>
      <c r="L28" s="16">
        <v>22</v>
      </c>
      <c r="M28" s="16">
        <v>22</v>
      </c>
      <c r="N28" s="16">
        <v>22</v>
      </c>
      <c r="O28" s="16">
        <v>24</v>
      </c>
      <c r="P28" s="16">
        <v>25</v>
      </c>
      <c r="Q28" s="16">
        <v>29</v>
      </c>
      <c r="R28" s="16">
        <v>30</v>
      </c>
      <c r="S28" s="16">
        <v>32</v>
      </c>
      <c r="T28" s="16">
        <v>32</v>
      </c>
      <c r="U28" s="16">
        <v>35</v>
      </c>
      <c r="V28" s="16">
        <v>35</v>
      </c>
      <c r="W28" s="16">
        <v>35</v>
      </c>
      <c r="X28" s="16">
        <v>36</v>
      </c>
    </row>
    <row r="29" spans="1:24" x14ac:dyDescent="0.25">
      <c r="A29" s="8" t="s">
        <v>15</v>
      </c>
      <c r="B29" s="88" t="str">
        <f>B21</f>
        <v>Time since automation (TSA)</v>
      </c>
      <c r="C29" s="9">
        <f>TSA!Q3</f>
        <v>0</v>
      </c>
      <c r="D29" s="9">
        <f>TSA!R3</f>
        <v>0</v>
      </c>
      <c r="E29" s="9">
        <f>TSA!S3</f>
        <v>0</v>
      </c>
      <c r="F29" s="9">
        <f>TSA!T3</f>
        <v>0</v>
      </c>
      <c r="G29" s="9">
        <f>TSA!U3</f>
        <v>0</v>
      </c>
      <c r="H29" s="9">
        <f>TSA!V3</f>
        <v>0</v>
      </c>
      <c r="I29" s="9">
        <f>TSA!W3</f>
        <v>0</v>
      </c>
      <c r="J29" s="9">
        <f>TSA!X3</f>
        <v>0</v>
      </c>
      <c r="K29" s="9">
        <f>TSA!Y3</f>
        <v>4</v>
      </c>
      <c r="L29" s="9">
        <f>TSA!Z3</f>
        <v>0</v>
      </c>
      <c r="M29" s="9">
        <f>TSA!AA3</f>
        <v>0</v>
      </c>
      <c r="N29" s="9">
        <f>TSA!AB3</f>
        <v>0</v>
      </c>
      <c r="O29" s="9">
        <f>TSA!AC3</f>
        <v>0</v>
      </c>
      <c r="P29" s="9">
        <f>TSA!AD3</f>
        <v>0</v>
      </c>
      <c r="Q29" s="9">
        <f>TSA!AE3</f>
        <v>0</v>
      </c>
      <c r="R29" s="9">
        <f>TSA!AF3</f>
        <v>0</v>
      </c>
      <c r="S29" s="9">
        <f>TSA!AG3</f>
        <v>0</v>
      </c>
      <c r="T29" s="9">
        <f>TSA!AH3</f>
        <v>0</v>
      </c>
      <c r="U29" s="9">
        <f>TSA!AI3</f>
        <v>0</v>
      </c>
      <c r="V29" s="9">
        <f>TSA!AJ3</f>
        <v>0</v>
      </c>
      <c r="W29" s="9">
        <f>TSA!AK3</f>
        <v>0</v>
      </c>
      <c r="X29" s="9">
        <f>TSA!AL3</f>
        <v>0</v>
      </c>
    </row>
    <row r="30" spans="1:24" x14ac:dyDescent="0.25">
      <c r="A30" s="8" t="s">
        <v>15</v>
      </c>
      <c r="B30" s="88" t="str">
        <f>B22</f>
        <v>Age (AGE)</v>
      </c>
      <c r="C30" s="9">
        <f>Age!Q3</f>
        <v>0</v>
      </c>
      <c r="D30">
        <v>1</v>
      </c>
      <c r="E30" s="88">
        <v>2</v>
      </c>
      <c r="F30" s="88">
        <v>3</v>
      </c>
      <c r="G30" s="88">
        <v>4</v>
      </c>
      <c r="H30" s="88">
        <v>5</v>
      </c>
      <c r="I30" s="88">
        <v>6</v>
      </c>
      <c r="J30" s="88">
        <v>7</v>
      </c>
      <c r="K30" s="88">
        <v>8</v>
      </c>
      <c r="L30" s="88">
        <v>9</v>
      </c>
      <c r="M30" s="88">
        <v>10</v>
      </c>
      <c r="N30" s="88">
        <v>11</v>
      </c>
      <c r="O30" s="88">
        <v>12</v>
      </c>
      <c r="P30" s="88">
        <v>13</v>
      </c>
      <c r="Q30" s="88">
        <v>14</v>
      </c>
      <c r="R30" s="88">
        <v>15</v>
      </c>
      <c r="S30" s="88">
        <v>16</v>
      </c>
      <c r="T30" s="88">
        <v>17</v>
      </c>
      <c r="U30" s="88">
        <v>18</v>
      </c>
      <c r="V30" s="88">
        <v>19</v>
      </c>
      <c r="W30" s="88">
        <v>20</v>
      </c>
      <c r="X30" s="88">
        <v>21</v>
      </c>
    </row>
    <row r="31" spans="1:24" x14ac:dyDescent="0.25">
      <c r="A31" s="8" t="s">
        <v>15</v>
      </c>
      <c r="B31" s="88" t="str">
        <f>B23</f>
        <v>automation status (AS)</v>
      </c>
      <c r="C31">
        <f>AS!Q3</f>
        <v>0</v>
      </c>
      <c r="D31" s="88">
        <f>AS!R3</f>
        <v>0</v>
      </c>
      <c r="E31" s="88">
        <f>AS!S3</f>
        <v>0</v>
      </c>
      <c r="F31" s="88">
        <f>AS!T3</f>
        <v>0</v>
      </c>
      <c r="G31" s="88">
        <f>AS!U3</f>
        <v>0</v>
      </c>
      <c r="H31" s="88">
        <f>AS!V3</f>
        <v>0</v>
      </c>
      <c r="I31" s="88">
        <f>AS!W3</f>
        <v>0</v>
      </c>
      <c r="J31" s="88">
        <f>AS!X3</f>
        <v>0</v>
      </c>
      <c r="K31" s="88">
        <v>0</v>
      </c>
      <c r="L31" s="88">
        <f>AS!Z3</f>
        <v>0</v>
      </c>
      <c r="M31" s="88">
        <f>AS!AA3</f>
        <v>0</v>
      </c>
      <c r="N31" s="88">
        <f>AS!AB3</f>
        <v>0</v>
      </c>
      <c r="O31" s="88">
        <f>AS!AC3</f>
        <v>0</v>
      </c>
      <c r="P31" s="88">
        <f>AS!AD3</f>
        <v>0</v>
      </c>
      <c r="Q31" s="88">
        <f>AS!AE3</f>
        <v>0</v>
      </c>
      <c r="R31" s="88">
        <f>AS!AF3</f>
        <v>0</v>
      </c>
      <c r="S31" s="88">
        <f>AS!AG3</f>
        <v>0</v>
      </c>
      <c r="T31" s="88">
        <f>AS!AH3</f>
        <v>0</v>
      </c>
      <c r="U31" s="88">
        <f>AS!AI3</f>
        <v>0</v>
      </c>
      <c r="V31" s="88">
        <f>AS!AJ3</f>
        <v>0</v>
      </c>
      <c r="W31" s="88">
        <f>AS!AK3</f>
        <v>0</v>
      </c>
      <c r="X31" s="88">
        <f>AS!AL3</f>
        <v>0</v>
      </c>
    </row>
    <row r="32" spans="1:24" x14ac:dyDescent="0.25">
      <c r="A32" s="8" t="s">
        <v>15</v>
      </c>
      <c r="B32" s="88" t="str">
        <f>B24</f>
        <v>demutualisation status (DS)</v>
      </c>
      <c r="C32">
        <v>0</v>
      </c>
      <c r="D32">
        <v>0</v>
      </c>
      <c r="E32" s="88">
        <v>0</v>
      </c>
      <c r="F32" s="88">
        <v>0</v>
      </c>
      <c r="G32" s="88">
        <v>0</v>
      </c>
      <c r="H32" s="88">
        <v>0</v>
      </c>
      <c r="I32" s="88">
        <v>0</v>
      </c>
      <c r="J32" s="88">
        <v>0</v>
      </c>
      <c r="K32" s="88">
        <v>0</v>
      </c>
      <c r="L32" s="88">
        <v>0</v>
      </c>
      <c r="M32" s="88">
        <v>0</v>
      </c>
      <c r="N32" s="88">
        <v>0</v>
      </c>
      <c r="O32" s="88">
        <v>0</v>
      </c>
      <c r="P32" s="88">
        <v>0</v>
      </c>
      <c r="Q32" s="88">
        <v>0</v>
      </c>
      <c r="R32" s="88">
        <v>0</v>
      </c>
      <c r="S32" s="88">
        <v>0</v>
      </c>
      <c r="T32" s="88">
        <v>0</v>
      </c>
      <c r="U32" s="88">
        <v>0</v>
      </c>
      <c r="V32" s="88">
        <v>0</v>
      </c>
      <c r="W32" s="88">
        <v>0</v>
      </c>
      <c r="X32" s="88">
        <v>0</v>
      </c>
    </row>
    <row r="33" spans="1:24" x14ac:dyDescent="0.25">
      <c r="A33" s="8" t="s">
        <v>15</v>
      </c>
      <c r="B33" s="88" t="str">
        <f>B25</f>
        <v>Economic status (ES)</v>
      </c>
      <c r="C33">
        <v>0</v>
      </c>
      <c r="D33" s="88">
        <v>0</v>
      </c>
      <c r="E33" s="88">
        <v>0</v>
      </c>
      <c r="F33" s="88">
        <v>0</v>
      </c>
      <c r="G33" s="88">
        <v>0</v>
      </c>
      <c r="H33" s="88">
        <v>0</v>
      </c>
      <c r="I33" s="88">
        <v>0</v>
      </c>
      <c r="J33" s="88">
        <v>0</v>
      </c>
      <c r="K33" s="88">
        <v>0</v>
      </c>
      <c r="L33" s="88">
        <v>0</v>
      </c>
      <c r="M33" s="88">
        <v>0</v>
      </c>
      <c r="N33" s="88">
        <v>0</v>
      </c>
      <c r="O33" s="88">
        <v>0</v>
      </c>
      <c r="P33" s="88">
        <v>0</v>
      </c>
      <c r="Q33" s="88">
        <v>0</v>
      </c>
      <c r="R33" s="88">
        <v>0</v>
      </c>
      <c r="S33" s="88">
        <v>0</v>
      </c>
      <c r="T33" s="88">
        <v>0</v>
      </c>
      <c r="U33" s="88">
        <v>0</v>
      </c>
      <c r="V33" s="88">
        <v>0</v>
      </c>
      <c r="W33" s="88">
        <v>0</v>
      </c>
      <c r="X33" s="88">
        <v>0</v>
      </c>
    </row>
    <row r="34" spans="1:24" x14ac:dyDescent="0.25">
      <c r="A34" s="8" t="str">
        <f>'Market Cap % GDP'!AF2</f>
        <v>Namibian Stock Exchange</v>
      </c>
      <c r="B34" s="88" t="str">
        <f>B26</f>
        <v>Market  capitalisation (MK)</v>
      </c>
      <c r="C34">
        <f>'Market Cap % GDP'!AF3</f>
        <v>0</v>
      </c>
      <c r="D34" s="16">
        <v>0</v>
      </c>
      <c r="E34" s="16">
        <v>0.7</v>
      </c>
      <c r="F34" s="16">
        <v>1</v>
      </c>
      <c r="G34" s="16">
        <v>6.2</v>
      </c>
      <c r="H34" s="16">
        <v>5.4</v>
      </c>
      <c r="I34" s="16">
        <v>13.2</v>
      </c>
      <c r="J34" s="16">
        <v>19</v>
      </c>
      <c r="K34" s="16">
        <v>12.6</v>
      </c>
      <c r="L34" s="16">
        <v>20.399999999999999</v>
      </c>
      <c r="M34" s="16">
        <v>8</v>
      </c>
      <c r="N34" s="16">
        <v>4.2</v>
      </c>
      <c r="O34" s="16">
        <v>5.0999999999999996</v>
      </c>
      <c r="P34" s="16">
        <v>6.2</v>
      </c>
      <c r="Q34" s="16">
        <v>6.7</v>
      </c>
      <c r="R34" s="16">
        <v>5.7</v>
      </c>
      <c r="S34" s="16">
        <v>6.8</v>
      </c>
      <c r="T34" s="16">
        <v>8</v>
      </c>
      <c r="U34" s="16">
        <v>7</v>
      </c>
      <c r="V34" s="16">
        <v>9.6</v>
      </c>
      <c r="W34" s="16">
        <v>10.6</v>
      </c>
      <c r="X34" s="16">
        <v>9.1999999999999993</v>
      </c>
    </row>
    <row r="35" spans="1:24" x14ac:dyDescent="0.25">
      <c r="A35" s="8" t="s">
        <v>47</v>
      </c>
      <c r="B35" s="88" t="str">
        <f>B27</f>
        <v>Stock Turnover(ST)</v>
      </c>
      <c r="C35">
        <f>'Turnover % GDP'!AF3</f>
        <v>0</v>
      </c>
      <c r="D35" s="88">
        <v>0</v>
      </c>
      <c r="E35" s="88">
        <v>0</v>
      </c>
      <c r="F35" s="88">
        <v>0</v>
      </c>
      <c r="G35" s="88">
        <v>0.6</v>
      </c>
      <c r="H35" s="88">
        <v>0.1</v>
      </c>
      <c r="I35" s="88">
        <v>1.2</v>
      </c>
      <c r="J35" s="88">
        <v>0.7</v>
      </c>
      <c r="K35" s="88">
        <v>0.4</v>
      </c>
      <c r="L35" s="88">
        <v>0.7</v>
      </c>
      <c r="M35" s="88">
        <v>0.6</v>
      </c>
      <c r="N35" s="88">
        <v>0.2</v>
      </c>
      <c r="O35" s="88">
        <v>0</v>
      </c>
      <c r="P35" s="88">
        <v>0</v>
      </c>
      <c r="Q35" s="88">
        <v>0.3</v>
      </c>
      <c r="R35" s="88">
        <v>0.1</v>
      </c>
      <c r="S35" s="88">
        <v>0.2</v>
      </c>
      <c r="T35" s="88">
        <v>0.3</v>
      </c>
      <c r="U35" s="88">
        <v>0.2</v>
      </c>
      <c r="V35" s="88">
        <v>0.3</v>
      </c>
      <c r="W35" s="88">
        <v>0.2</v>
      </c>
      <c r="X35" s="88">
        <v>0.1</v>
      </c>
    </row>
    <row r="36" spans="1:24" x14ac:dyDescent="0.25">
      <c r="A36" s="8" t="s">
        <v>47</v>
      </c>
      <c r="B36" s="88" t="str">
        <f>B28</f>
        <v>Exchange listing(EL)</v>
      </c>
      <c r="C36">
        <f>'Listed Co.s'!AF3</f>
        <v>0</v>
      </c>
      <c r="D36">
        <v>0</v>
      </c>
      <c r="E36" s="16">
        <v>3</v>
      </c>
      <c r="F36" s="16">
        <v>4</v>
      </c>
      <c r="G36" s="16">
        <v>8</v>
      </c>
      <c r="H36" s="16">
        <v>10</v>
      </c>
      <c r="I36" s="16">
        <v>12</v>
      </c>
      <c r="J36" s="16">
        <v>13</v>
      </c>
      <c r="K36" s="16">
        <v>15</v>
      </c>
      <c r="L36" s="16">
        <v>14</v>
      </c>
      <c r="M36" s="16">
        <v>13</v>
      </c>
      <c r="N36" s="16">
        <v>13</v>
      </c>
      <c r="O36" s="16">
        <v>13</v>
      </c>
      <c r="P36" s="16">
        <v>13</v>
      </c>
      <c r="Q36" s="16">
        <v>13</v>
      </c>
      <c r="R36" s="16">
        <v>13</v>
      </c>
      <c r="S36" s="16">
        <v>9</v>
      </c>
      <c r="T36" s="16">
        <v>9</v>
      </c>
      <c r="U36" s="16">
        <v>7</v>
      </c>
      <c r="V36" s="16">
        <v>7</v>
      </c>
      <c r="W36" s="16">
        <v>7</v>
      </c>
      <c r="X36" s="16">
        <v>7</v>
      </c>
    </row>
    <row r="37" spans="1:24" x14ac:dyDescent="0.25">
      <c r="A37" s="8" t="s">
        <v>47</v>
      </c>
      <c r="B37" s="88" t="str">
        <f>B29</f>
        <v>Time since automation (TSA)</v>
      </c>
      <c r="C37" s="9">
        <f>TSA!AF3</f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2</v>
      </c>
      <c r="V37" s="6">
        <v>3</v>
      </c>
      <c r="W37" s="6">
        <v>4</v>
      </c>
      <c r="X37" s="6">
        <v>5</v>
      </c>
    </row>
    <row r="38" spans="1:24" x14ac:dyDescent="0.25">
      <c r="A38" s="8" t="s">
        <v>47</v>
      </c>
      <c r="B38" s="88" t="str">
        <f>B30</f>
        <v>Age (AGE)</v>
      </c>
      <c r="C38" s="9">
        <f>Age!AF3</f>
        <v>0</v>
      </c>
      <c r="D38">
        <v>0</v>
      </c>
      <c r="E38">
        <v>0</v>
      </c>
      <c r="F38">
        <v>1</v>
      </c>
      <c r="G38">
        <v>2</v>
      </c>
      <c r="H38">
        <v>3</v>
      </c>
      <c r="I38">
        <v>4</v>
      </c>
      <c r="J38" s="88">
        <v>5</v>
      </c>
      <c r="K38" s="88">
        <v>6</v>
      </c>
      <c r="L38" s="88">
        <v>7</v>
      </c>
      <c r="M38" s="88">
        <v>8</v>
      </c>
      <c r="N38" s="88">
        <v>9</v>
      </c>
      <c r="O38" s="88">
        <v>10</v>
      </c>
      <c r="P38" s="88">
        <v>11</v>
      </c>
      <c r="Q38" s="88">
        <v>12</v>
      </c>
      <c r="R38" s="88">
        <v>13</v>
      </c>
      <c r="S38" s="88">
        <v>14</v>
      </c>
      <c r="T38" s="88">
        <v>15</v>
      </c>
      <c r="U38" s="88">
        <v>16</v>
      </c>
      <c r="V38" s="88">
        <v>17</v>
      </c>
      <c r="W38" s="88">
        <v>18</v>
      </c>
      <c r="X38" s="88">
        <v>19</v>
      </c>
    </row>
    <row r="39" spans="1:24" x14ac:dyDescent="0.25">
      <c r="A39" s="8" t="s">
        <v>47</v>
      </c>
      <c r="B39" s="88" t="str">
        <f>B31</f>
        <v>automation status (AS)</v>
      </c>
      <c r="C39">
        <f>AS!AF3</f>
        <v>0</v>
      </c>
      <c r="D39" s="88">
        <f>AS!AG3</f>
        <v>0</v>
      </c>
      <c r="E39" s="88">
        <f>AS!AH3</f>
        <v>0</v>
      </c>
      <c r="F39" s="88">
        <f>AS!AI3</f>
        <v>0</v>
      </c>
      <c r="G39" s="88">
        <f>AS!AJ3</f>
        <v>0</v>
      </c>
      <c r="H39" s="88">
        <f>AS!AK3</f>
        <v>0</v>
      </c>
      <c r="I39" s="88">
        <f>AS!AL3</f>
        <v>0</v>
      </c>
      <c r="J39" s="88">
        <f>AS!AM3</f>
        <v>1</v>
      </c>
      <c r="K39" s="88">
        <f>AS!AN3</f>
        <v>0</v>
      </c>
      <c r="L39" s="88">
        <f>AS!AO3</f>
        <v>0</v>
      </c>
      <c r="M39" s="88">
        <f>AS!AP3</f>
        <v>0</v>
      </c>
      <c r="N39" s="88">
        <f>AS!AQ3</f>
        <v>0</v>
      </c>
      <c r="O39" s="88">
        <f>AS!AR3</f>
        <v>0</v>
      </c>
      <c r="P39" s="88">
        <f>AS!AS3</f>
        <v>0</v>
      </c>
      <c r="Q39" s="88">
        <f>AS!AT3</f>
        <v>0</v>
      </c>
      <c r="R39" s="88">
        <f>AS!AU3</f>
        <v>0</v>
      </c>
      <c r="S39" s="88">
        <v>0</v>
      </c>
      <c r="T39" s="88">
        <v>1</v>
      </c>
      <c r="U39" s="88">
        <v>2</v>
      </c>
      <c r="V39" s="88">
        <v>3</v>
      </c>
      <c r="W39" s="88">
        <v>4</v>
      </c>
      <c r="X39" s="88">
        <v>5</v>
      </c>
    </row>
    <row r="40" spans="1:24" x14ac:dyDescent="0.25">
      <c r="A40" s="8" t="s">
        <v>47</v>
      </c>
      <c r="B40" s="88" t="str">
        <f>B32</f>
        <v>demutualisation status (DS)</v>
      </c>
      <c r="C40">
        <v>0</v>
      </c>
      <c r="D40" s="88">
        <v>0</v>
      </c>
      <c r="E40" s="88">
        <v>0</v>
      </c>
      <c r="F40" s="88">
        <v>0</v>
      </c>
      <c r="G40" s="88">
        <v>0</v>
      </c>
      <c r="H40" s="88">
        <v>0</v>
      </c>
      <c r="I40" s="88">
        <v>0</v>
      </c>
      <c r="J40" s="88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</row>
    <row r="41" spans="1:24" x14ac:dyDescent="0.25">
      <c r="A41" s="8" t="s">
        <v>47</v>
      </c>
      <c r="B41" s="88" t="str">
        <f>B33</f>
        <v>Economic status (ES)</v>
      </c>
      <c r="C41">
        <v>0</v>
      </c>
      <c r="D41" s="88">
        <v>0</v>
      </c>
      <c r="E41" s="88">
        <v>0</v>
      </c>
      <c r="F41" s="88">
        <v>0</v>
      </c>
      <c r="G41" s="88">
        <v>0</v>
      </c>
      <c r="H41" s="88">
        <v>0</v>
      </c>
      <c r="I41" s="88">
        <v>0</v>
      </c>
      <c r="J41" s="88">
        <v>0</v>
      </c>
      <c r="K41" s="88">
        <v>0</v>
      </c>
      <c r="L41" s="88">
        <v>0</v>
      </c>
      <c r="M41" s="88">
        <v>0</v>
      </c>
      <c r="N41" s="88">
        <v>0</v>
      </c>
      <c r="O41" s="88">
        <v>0</v>
      </c>
      <c r="P41" s="88">
        <v>0</v>
      </c>
      <c r="Q41" s="88">
        <v>0</v>
      </c>
      <c r="R41" s="88">
        <v>0</v>
      </c>
      <c r="S41" s="88">
        <v>0</v>
      </c>
      <c r="T41" s="88">
        <v>0</v>
      </c>
      <c r="U41" s="88">
        <v>0</v>
      </c>
      <c r="V41" s="88">
        <v>0</v>
      </c>
      <c r="W41" s="88">
        <v>0</v>
      </c>
      <c r="X41" s="88">
        <v>0</v>
      </c>
    </row>
    <row r="42" spans="1:24" x14ac:dyDescent="0.25">
      <c r="A42" t="s">
        <v>165</v>
      </c>
      <c r="B42" s="88" t="str">
        <f>B34</f>
        <v>Market  capitalisation (MK)</v>
      </c>
      <c r="C42">
        <f>'Market Cap % GDP'!AI3</f>
        <v>4.8</v>
      </c>
      <c r="D42" s="16">
        <v>6.9</v>
      </c>
      <c r="E42" s="16">
        <v>3.7</v>
      </c>
      <c r="F42" s="16">
        <v>4.8</v>
      </c>
      <c r="G42" s="16">
        <v>11.5</v>
      </c>
      <c r="H42" s="16">
        <v>7.2</v>
      </c>
      <c r="I42" s="16">
        <v>10.1</v>
      </c>
      <c r="J42" s="16">
        <v>10.1</v>
      </c>
      <c r="K42" s="16">
        <v>9</v>
      </c>
      <c r="L42" s="16">
        <v>8.5</v>
      </c>
      <c r="M42" s="16">
        <v>9.1999999999999993</v>
      </c>
      <c r="N42" s="16">
        <v>11.3</v>
      </c>
      <c r="O42" s="16">
        <v>9.6999999999999993</v>
      </c>
      <c r="P42" s="16">
        <v>14</v>
      </c>
      <c r="Q42" s="16">
        <v>16.5</v>
      </c>
      <c r="R42" s="16">
        <v>17.2</v>
      </c>
      <c r="S42" s="16">
        <v>22.6</v>
      </c>
      <c r="T42" s="16">
        <v>52</v>
      </c>
      <c r="U42" s="16">
        <v>24</v>
      </c>
      <c r="V42" s="16">
        <v>19.8</v>
      </c>
      <c r="W42" s="16">
        <v>22.3</v>
      </c>
      <c r="X42" s="16">
        <v>16.100000000000001</v>
      </c>
    </row>
    <row r="43" spans="1:24" x14ac:dyDescent="0.25">
      <c r="A43" s="8" t="s">
        <v>164</v>
      </c>
      <c r="B43" s="88" t="str">
        <f>B35</f>
        <v>Stock Turnover(ST)</v>
      </c>
      <c r="C43" s="88">
        <v>0</v>
      </c>
      <c r="D43" s="88">
        <v>0</v>
      </c>
      <c r="E43" s="88">
        <v>0</v>
      </c>
      <c r="F43" s="88">
        <v>0</v>
      </c>
      <c r="G43" s="88">
        <v>0.1</v>
      </c>
      <c r="H43" s="88">
        <v>0</v>
      </c>
      <c r="I43" s="88">
        <v>0.2</v>
      </c>
      <c r="J43" s="88">
        <v>0.4</v>
      </c>
      <c r="K43" s="88">
        <v>0.5</v>
      </c>
      <c r="L43" s="88">
        <v>0.4</v>
      </c>
      <c r="M43" s="88">
        <v>0.6</v>
      </c>
      <c r="N43" s="88">
        <v>1</v>
      </c>
      <c r="O43" s="88">
        <v>0.8</v>
      </c>
      <c r="P43" s="88">
        <v>1.3</v>
      </c>
      <c r="Q43" s="88">
        <v>1.9</v>
      </c>
      <c r="R43" s="88">
        <v>1.7</v>
      </c>
      <c r="S43" s="88">
        <v>2.4</v>
      </c>
      <c r="T43" s="88">
        <v>10.1</v>
      </c>
      <c r="U43" s="88">
        <v>9.6</v>
      </c>
      <c r="V43" s="88">
        <v>2.7</v>
      </c>
      <c r="W43" s="88">
        <v>2.2999999999999998</v>
      </c>
      <c r="X43" s="88">
        <v>1.7</v>
      </c>
    </row>
    <row r="44" spans="1:24" x14ac:dyDescent="0.25">
      <c r="A44" s="8" t="s">
        <v>164</v>
      </c>
      <c r="B44" s="88" t="str">
        <f>B36</f>
        <v>Exchange listing(EL)</v>
      </c>
      <c r="C44" s="16">
        <v>131</v>
      </c>
      <c r="D44" s="16">
        <v>142</v>
      </c>
      <c r="E44" s="16">
        <v>153</v>
      </c>
      <c r="F44" s="16">
        <v>174</v>
      </c>
      <c r="G44" s="16">
        <v>177</v>
      </c>
      <c r="H44" s="16">
        <v>181</v>
      </c>
      <c r="I44" s="16">
        <v>183</v>
      </c>
      <c r="J44" s="16">
        <v>182</v>
      </c>
      <c r="K44" s="16">
        <v>186</v>
      </c>
      <c r="L44" s="16">
        <v>194</v>
      </c>
      <c r="M44" s="16">
        <v>195</v>
      </c>
      <c r="N44" s="16">
        <v>194</v>
      </c>
      <c r="O44" s="16">
        <v>195</v>
      </c>
      <c r="P44" s="16">
        <v>200</v>
      </c>
      <c r="Q44" s="16">
        <v>207</v>
      </c>
      <c r="R44" s="16">
        <v>214</v>
      </c>
      <c r="S44" s="16">
        <v>202</v>
      </c>
      <c r="T44" s="16">
        <v>212</v>
      </c>
      <c r="U44" s="16">
        <v>213</v>
      </c>
      <c r="V44" s="16">
        <v>214</v>
      </c>
      <c r="W44" s="16">
        <v>215</v>
      </c>
      <c r="X44" s="16">
        <v>196</v>
      </c>
    </row>
    <row r="45" spans="1:24" x14ac:dyDescent="0.25">
      <c r="A45" s="8" t="s">
        <v>164</v>
      </c>
      <c r="B45" s="88" t="str">
        <f>B37</f>
        <v>Time since automation (TSA)</v>
      </c>
      <c r="C45">
        <v>0</v>
      </c>
      <c r="D45" s="88">
        <v>0</v>
      </c>
      <c r="E45" s="88">
        <v>0</v>
      </c>
      <c r="F45" s="88">
        <v>0</v>
      </c>
      <c r="G45" s="88">
        <v>0</v>
      </c>
      <c r="H45" s="88">
        <v>0</v>
      </c>
      <c r="I45" s="88">
        <v>0</v>
      </c>
      <c r="J45" s="88">
        <v>0</v>
      </c>
      <c r="K45" s="88">
        <v>0</v>
      </c>
      <c r="L45">
        <v>0</v>
      </c>
      <c r="M45" s="6">
        <v>1</v>
      </c>
      <c r="N45" s="6">
        <v>2</v>
      </c>
      <c r="O45" s="6">
        <v>3</v>
      </c>
      <c r="P45" s="6">
        <v>4</v>
      </c>
      <c r="Q45" s="6">
        <v>5</v>
      </c>
      <c r="R45" s="6">
        <v>6</v>
      </c>
      <c r="S45" s="6">
        <v>7</v>
      </c>
      <c r="T45" s="6">
        <v>8</v>
      </c>
      <c r="U45" s="6">
        <v>9</v>
      </c>
      <c r="V45" s="6">
        <v>10</v>
      </c>
      <c r="W45" s="6">
        <v>11</v>
      </c>
      <c r="X45" s="6">
        <v>12</v>
      </c>
    </row>
    <row r="46" spans="1:24" x14ac:dyDescent="0.25">
      <c r="A46" s="8" t="s">
        <v>164</v>
      </c>
      <c r="B46" s="88" t="str">
        <f>B38</f>
        <v>Age (AGE)</v>
      </c>
      <c r="C46" s="9">
        <f>Age!AI3</f>
        <v>30</v>
      </c>
      <c r="D46" s="16">
        <v>31</v>
      </c>
      <c r="E46" s="16">
        <v>32</v>
      </c>
      <c r="F46" s="16">
        <v>33</v>
      </c>
      <c r="G46" s="16">
        <v>34</v>
      </c>
      <c r="H46" s="16">
        <v>35</v>
      </c>
      <c r="I46" s="16">
        <v>36</v>
      </c>
      <c r="J46" s="16">
        <v>37</v>
      </c>
      <c r="K46" s="16">
        <v>38</v>
      </c>
      <c r="L46" s="16">
        <v>39</v>
      </c>
      <c r="M46" s="16">
        <v>40</v>
      </c>
      <c r="N46" s="16">
        <v>41</v>
      </c>
      <c r="O46" s="16">
        <v>42</v>
      </c>
      <c r="P46" s="16">
        <v>43</v>
      </c>
      <c r="Q46" s="16">
        <v>44</v>
      </c>
      <c r="R46" s="16">
        <v>45</v>
      </c>
      <c r="S46" s="16">
        <v>46</v>
      </c>
      <c r="T46" s="16">
        <v>47</v>
      </c>
      <c r="U46" s="16">
        <v>48</v>
      </c>
      <c r="V46" s="16">
        <v>49</v>
      </c>
      <c r="W46" s="16">
        <v>50</v>
      </c>
      <c r="X46" s="16">
        <v>51</v>
      </c>
    </row>
    <row r="47" spans="1:24" x14ac:dyDescent="0.25">
      <c r="A47" s="8" t="s">
        <v>164</v>
      </c>
      <c r="B47" s="88" t="str">
        <f>B39</f>
        <v>automation status (AS)</v>
      </c>
      <c r="C47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>
        <v>1</v>
      </c>
      <c r="N47" s="88">
        <v>1</v>
      </c>
      <c r="O47" s="88">
        <v>1</v>
      </c>
      <c r="P47" s="88">
        <v>1</v>
      </c>
      <c r="Q47" s="88">
        <v>1</v>
      </c>
      <c r="R47" s="88">
        <v>1</v>
      </c>
      <c r="S47" s="88">
        <v>1</v>
      </c>
      <c r="T47" s="88">
        <v>1</v>
      </c>
      <c r="U47" s="88">
        <v>1</v>
      </c>
      <c r="V47" s="88">
        <v>1</v>
      </c>
      <c r="W47" s="88">
        <v>1</v>
      </c>
      <c r="X47" s="88">
        <v>1</v>
      </c>
    </row>
    <row r="48" spans="1:24" x14ac:dyDescent="0.25">
      <c r="A48" s="8" t="s">
        <v>164</v>
      </c>
      <c r="B48" s="88" t="str">
        <f>B40</f>
        <v>demutualisation status (DS)</v>
      </c>
      <c r="C48">
        <v>0</v>
      </c>
      <c r="D48" s="88">
        <v>0</v>
      </c>
      <c r="E48" s="88">
        <v>0</v>
      </c>
      <c r="F48" s="88">
        <v>0</v>
      </c>
      <c r="G48" s="88">
        <v>0</v>
      </c>
      <c r="H48" s="88">
        <v>0</v>
      </c>
      <c r="I48" s="88">
        <v>0</v>
      </c>
      <c r="J48" s="88">
        <v>0</v>
      </c>
      <c r="K48" s="88">
        <v>0</v>
      </c>
      <c r="L48" s="88">
        <v>0</v>
      </c>
      <c r="M48" s="88">
        <v>0</v>
      </c>
      <c r="N48" s="88">
        <v>0</v>
      </c>
      <c r="O48" s="88">
        <v>0</v>
      </c>
      <c r="P48" s="88">
        <v>0</v>
      </c>
      <c r="Q48" s="88">
        <v>0</v>
      </c>
      <c r="R48" s="88">
        <v>0</v>
      </c>
      <c r="S48" s="88">
        <v>0</v>
      </c>
      <c r="T48" s="88">
        <v>0</v>
      </c>
      <c r="U48" s="88">
        <v>0</v>
      </c>
      <c r="V48" s="88">
        <v>0</v>
      </c>
      <c r="W48" s="88">
        <v>0</v>
      </c>
      <c r="X48" s="88">
        <v>0</v>
      </c>
    </row>
    <row r="49" spans="1:25" x14ac:dyDescent="0.25">
      <c r="A49" s="8" t="s">
        <v>164</v>
      </c>
      <c r="B49" s="88" t="str">
        <f>B41</f>
        <v>Economic status (ES)</v>
      </c>
      <c r="C49">
        <v>0</v>
      </c>
      <c r="D49" s="88">
        <v>0</v>
      </c>
      <c r="E49" s="88">
        <v>0</v>
      </c>
      <c r="F49" s="88">
        <v>0</v>
      </c>
      <c r="G49" s="88">
        <v>0</v>
      </c>
      <c r="H49" s="88">
        <v>0</v>
      </c>
      <c r="I49" s="88">
        <v>0</v>
      </c>
      <c r="J49" s="88">
        <v>0</v>
      </c>
      <c r="K49" s="88">
        <v>0</v>
      </c>
      <c r="L49" s="88">
        <v>0</v>
      </c>
      <c r="M49" s="88">
        <v>0</v>
      </c>
      <c r="N49" s="88">
        <v>0</v>
      </c>
      <c r="O49" s="88">
        <v>0</v>
      </c>
      <c r="P49" s="88">
        <v>0</v>
      </c>
      <c r="Q49" s="88">
        <v>0</v>
      </c>
      <c r="R49" s="88">
        <v>0</v>
      </c>
      <c r="S49" s="88">
        <v>0</v>
      </c>
      <c r="T49" s="88">
        <v>0</v>
      </c>
      <c r="U49" s="88">
        <v>0</v>
      </c>
      <c r="V49" s="88">
        <v>0</v>
      </c>
      <c r="W49" s="88">
        <v>0</v>
      </c>
      <c r="X49" s="88">
        <v>0</v>
      </c>
    </row>
    <row r="50" spans="1:25" x14ac:dyDescent="0.25">
      <c r="A50" t="str">
        <f>'Market Cap % GDP'!AG2</f>
        <v>Nairobi (Kenya)</v>
      </c>
      <c r="B50" s="88" t="str">
        <f>B42</f>
        <v>Market  capitalisation (MK)</v>
      </c>
      <c r="C50" s="16">
        <v>5.3</v>
      </c>
      <c r="D50" s="16">
        <v>5.6</v>
      </c>
      <c r="E50" s="16">
        <v>7.8</v>
      </c>
      <c r="F50" s="16">
        <v>18.399999999999999</v>
      </c>
      <c r="G50" s="16">
        <v>43.1</v>
      </c>
      <c r="H50" s="16">
        <v>20.8</v>
      </c>
      <c r="I50" s="16">
        <v>15.3</v>
      </c>
      <c r="J50" s="16">
        <v>13.9</v>
      </c>
      <c r="K50" s="16">
        <v>14.4</v>
      </c>
      <c r="L50" s="16">
        <v>10.9</v>
      </c>
      <c r="M50" s="16">
        <v>10.1</v>
      </c>
      <c r="N50" s="16">
        <v>8.1</v>
      </c>
      <c r="O50" s="16">
        <v>10.8</v>
      </c>
      <c r="P50" s="16">
        <v>28</v>
      </c>
      <c r="Q50" s="16">
        <v>24.2</v>
      </c>
      <c r="R50" s="16">
        <v>34.1</v>
      </c>
      <c r="S50" s="16">
        <v>50.6</v>
      </c>
      <c r="T50" s="16">
        <v>49.1</v>
      </c>
      <c r="U50" s="16">
        <v>35.799999999999997</v>
      </c>
      <c r="V50" s="16">
        <v>35.200000000000003</v>
      </c>
      <c r="W50" s="16">
        <v>44.9</v>
      </c>
      <c r="X50" s="16">
        <v>30.3</v>
      </c>
    </row>
    <row r="51" spans="1:25" x14ac:dyDescent="0.25">
      <c r="A51" s="8" t="s">
        <v>21</v>
      </c>
      <c r="B51" s="88" t="str">
        <f>B43</f>
        <v>Stock Turnover(ST)</v>
      </c>
      <c r="C51" s="88">
        <v>0.1</v>
      </c>
      <c r="D51" s="88">
        <v>0.1</v>
      </c>
      <c r="E51" s="88">
        <v>0.1</v>
      </c>
      <c r="F51" s="88">
        <v>0.2</v>
      </c>
      <c r="G51" s="88">
        <v>0.9</v>
      </c>
      <c r="H51" s="88">
        <v>0.7</v>
      </c>
      <c r="I51" s="88">
        <v>0.6</v>
      </c>
      <c r="J51" s="88">
        <v>0.8</v>
      </c>
      <c r="K51" s="88">
        <v>0.6</v>
      </c>
      <c r="L51" s="88">
        <v>0.6</v>
      </c>
      <c r="M51" s="88">
        <v>0.4</v>
      </c>
      <c r="N51" s="88">
        <v>0.3</v>
      </c>
      <c r="O51" s="88">
        <v>0.3</v>
      </c>
      <c r="P51" s="88">
        <v>1.4</v>
      </c>
      <c r="Q51" s="88">
        <v>2.1</v>
      </c>
      <c r="R51" s="88">
        <v>2.7</v>
      </c>
      <c r="S51" s="88">
        <v>5.8</v>
      </c>
      <c r="T51" s="88">
        <v>4.8</v>
      </c>
      <c r="U51" s="88">
        <v>4.7</v>
      </c>
      <c r="V51" s="88">
        <v>1.6</v>
      </c>
      <c r="W51" s="88">
        <v>3.4</v>
      </c>
      <c r="X51" s="88">
        <v>2.6</v>
      </c>
    </row>
    <row r="52" spans="1:25" x14ac:dyDescent="0.25">
      <c r="A52" s="8" t="s">
        <v>21</v>
      </c>
      <c r="B52" s="88" t="str">
        <f>B44</f>
        <v>Exchange listing(EL)</v>
      </c>
      <c r="C52" s="16">
        <v>54</v>
      </c>
      <c r="D52" s="16">
        <v>53</v>
      </c>
      <c r="E52" s="16">
        <v>57</v>
      </c>
      <c r="F52" s="16">
        <v>56</v>
      </c>
      <c r="G52" s="16">
        <v>56</v>
      </c>
      <c r="H52" s="16">
        <v>56</v>
      </c>
      <c r="I52" s="16">
        <v>56</v>
      </c>
      <c r="J52" s="16">
        <v>58</v>
      </c>
      <c r="K52" s="16">
        <v>58</v>
      </c>
      <c r="L52" s="16">
        <v>57</v>
      </c>
      <c r="M52" s="16">
        <v>57</v>
      </c>
      <c r="N52" s="16">
        <v>57</v>
      </c>
      <c r="O52" s="16">
        <v>57</v>
      </c>
      <c r="P52" s="16">
        <v>51</v>
      </c>
      <c r="Q52" s="16">
        <v>47</v>
      </c>
      <c r="R52" s="16">
        <v>47</v>
      </c>
      <c r="S52" s="16">
        <v>51</v>
      </c>
      <c r="T52" s="16">
        <v>51</v>
      </c>
      <c r="U52" s="16">
        <v>53</v>
      </c>
      <c r="V52" s="16">
        <v>55</v>
      </c>
      <c r="W52" s="16">
        <v>55</v>
      </c>
      <c r="X52" s="16">
        <v>58</v>
      </c>
    </row>
    <row r="53" spans="1:25" x14ac:dyDescent="0.25">
      <c r="A53" s="8" t="s">
        <v>21</v>
      </c>
      <c r="B53" s="88" t="str">
        <f>B45</f>
        <v>Time since automation (TSA)</v>
      </c>
      <c r="C53">
        <v>0</v>
      </c>
      <c r="D53">
        <v>0</v>
      </c>
      <c r="E53" s="88">
        <v>0</v>
      </c>
      <c r="F53" s="88">
        <v>0</v>
      </c>
      <c r="G53" s="88">
        <v>0</v>
      </c>
      <c r="H53" s="88">
        <v>0</v>
      </c>
      <c r="I53" s="88">
        <v>0</v>
      </c>
      <c r="J53" s="88">
        <v>0</v>
      </c>
      <c r="K53" s="88">
        <v>0</v>
      </c>
      <c r="L53" s="88">
        <v>0</v>
      </c>
      <c r="M53" s="88">
        <v>0</v>
      </c>
      <c r="N53" s="88">
        <v>0</v>
      </c>
      <c r="O53" s="88">
        <v>0</v>
      </c>
      <c r="P53" s="88">
        <v>0</v>
      </c>
      <c r="Q53" s="88">
        <v>0</v>
      </c>
      <c r="R53" s="88">
        <v>0</v>
      </c>
      <c r="S53" s="88">
        <v>0</v>
      </c>
      <c r="T53" s="6">
        <v>1</v>
      </c>
      <c r="U53" s="6">
        <v>2</v>
      </c>
      <c r="V53" s="6">
        <v>3</v>
      </c>
      <c r="W53" s="6">
        <v>4</v>
      </c>
      <c r="X53" s="6">
        <v>5</v>
      </c>
      <c r="Y53" s="16"/>
    </row>
    <row r="54" spans="1:25" x14ac:dyDescent="0.25">
      <c r="A54" s="8" t="s">
        <v>21</v>
      </c>
      <c r="B54" s="88" t="str">
        <f>B46</f>
        <v>Age (AGE)</v>
      </c>
      <c r="C54" s="9">
        <f>Age!AG3</f>
        <v>36</v>
      </c>
      <c r="D54" s="16">
        <v>37</v>
      </c>
      <c r="E54" s="16">
        <v>38</v>
      </c>
      <c r="F54" s="16">
        <v>39</v>
      </c>
      <c r="G54" s="16">
        <v>40</v>
      </c>
      <c r="H54" s="16">
        <v>41</v>
      </c>
      <c r="I54" s="16">
        <v>42</v>
      </c>
      <c r="J54" s="16">
        <v>43</v>
      </c>
      <c r="K54" s="16">
        <v>44</v>
      </c>
      <c r="L54" s="16">
        <v>45</v>
      </c>
      <c r="M54" s="16">
        <v>46</v>
      </c>
      <c r="N54" s="16">
        <v>47</v>
      </c>
      <c r="O54" s="16">
        <v>48</v>
      </c>
      <c r="P54" s="16">
        <v>49</v>
      </c>
      <c r="Q54" s="16">
        <v>50</v>
      </c>
      <c r="R54" s="16">
        <v>51</v>
      </c>
      <c r="S54" s="16">
        <v>52</v>
      </c>
      <c r="T54" s="16">
        <v>53</v>
      </c>
      <c r="U54" s="16">
        <v>54</v>
      </c>
      <c r="V54" s="16">
        <v>55</v>
      </c>
      <c r="W54" s="16">
        <v>56</v>
      </c>
      <c r="X54" s="16">
        <v>57</v>
      </c>
    </row>
    <row r="55" spans="1:25" x14ac:dyDescent="0.25">
      <c r="A55" s="8" t="s">
        <v>21</v>
      </c>
      <c r="B55" s="88" t="str">
        <f>B47</f>
        <v>automation status (AS)</v>
      </c>
      <c r="C55">
        <v>0</v>
      </c>
      <c r="D55" s="88">
        <v>0</v>
      </c>
      <c r="E55" s="88">
        <v>0</v>
      </c>
      <c r="F55" s="88">
        <v>0</v>
      </c>
      <c r="G55" s="88">
        <v>0</v>
      </c>
      <c r="H55" s="88">
        <v>0</v>
      </c>
      <c r="I55" s="88">
        <v>0</v>
      </c>
      <c r="J55" s="88">
        <v>0</v>
      </c>
      <c r="K55" s="88">
        <v>0</v>
      </c>
      <c r="L55" s="88">
        <v>0</v>
      </c>
      <c r="M55" s="88">
        <v>0</v>
      </c>
      <c r="N55" s="88">
        <v>0</v>
      </c>
      <c r="O55" s="88">
        <v>0</v>
      </c>
      <c r="P55" s="88">
        <v>0</v>
      </c>
      <c r="Q55" s="88">
        <v>0</v>
      </c>
      <c r="R55" s="88">
        <v>0</v>
      </c>
      <c r="S55" s="88">
        <v>0</v>
      </c>
      <c r="T55" s="88">
        <v>1</v>
      </c>
      <c r="U55" s="88">
        <v>2</v>
      </c>
      <c r="V55" s="88">
        <v>3</v>
      </c>
      <c r="W55" s="88">
        <v>4</v>
      </c>
      <c r="X55" s="88">
        <v>5</v>
      </c>
    </row>
    <row r="56" spans="1:25" x14ac:dyDescent="0.25">
      <c r="A56" s="8" t="s">
        <v>21</v>
      </c>
      <c r="B56" s="88" t="str">
        <f>B48</f>
        <v>demutualisation status (DS)</v>
      </c>
      <c r="C56">
        <v>0</v>
      </c>
      <c r="D56" s="88">
        <v>0</v>
      </c>
      <c r="E56" s="88">
        <v>0</v>
      </c>
      <c r="F56" s="88">
        <v>0</v>
      </c>
      <c r="G56" s="88">
        <v>0</v>
      </c>
      <c r="H56" s="88">
        <v>0</v>
      </c>
      <c r="I56" s="88">
        <v>0</v>
      </c>
      <c r="J56" s="88">
        <v>0</v>
      </c>
      <c r="K56" s="88">
        <v>0</v>
      </c>
      <c r="L56" s="88">
        <v>0</v>
      </c>
      <c r="M56" s="88">
        <v>0</v>
      </c>
      <c r="N56" s="88">
        <v>0</v>
      </c>
      <c r="O56" s="88">
        <v>0</v>
      </c>
      <c r="P56" s="88">
        <v>0</v>
      </c>
      <c r="Q56" s="88">
        <v>0</v>
      </c>
      <c r="R56" s="88">
        <v>0</v>
      </c>
      <c r="S56" s="88">
        <v>0</v>
      </c>
      <c r="T56" s="88">
        <v>0</v>
      </c>
      <c r="U56" s="88">
        <v>0</v>
      </c>
      <c r="V56" s="88">
        <v>0</v>
      </c>
      <c r="W56" s="88">
        <v>0</v>
      </c>
      <c r="X56">
        <v>1</v>
      </c>
    </row>
    <row r="57" spans="1:25" x14ac:dyDescent="0.25">
      <c r="A57" s="8" t="s">
        <v>21</v>
      </c>
      <c r="B57" s="88" t="str">
        <f>B49</f>
        <v>Economic status (ES)</v>
      </c>
      <c r="C57">
        <v>0</v>
      </c>
      <c r="D57" s="88">
        <v>0</v>
      </c>
      <c r="E57" s="88">
        <v>0</v>
      </c>
      <c r="F57" s="88">
        <v>0</v>
      </c>
      <c r="G57" s="88">
        <v>0</v>
      </c>
      <c r="H57" s="88">
        <v>0</v>
      </c>
      <c r="I57" s="88">
        <v>0</v>
      </c>
      <c r="J57" s="88">
        <v>0</v>
      </c>
      <c r="K57" s="88">
        <v>0</v>
      </c>
      <c r="L57" s="88">
        <v>0</v>
      </c>
      <c r="M57" s="88">
        <v>0</v>
      </c>
      <c r="N57" s="88">
        <v>0</v>
      </c>
      <c r="O57" s="88">
        <v>0</v>
      </c>
      <c r="P57" s="88">
        <v>0</v>
      </c>
      <c r="Q57" s="88">
        <v>0</v>
      </c>
      <c r="R57" s="88">
        <v>0</v>
      </c>
      <c r="S57" s="88">
        <v>0</v>
      </c>
      <c r="T57" s="88">
        <v>0</v>
      </c>
      <c r="U57" s="88">
        <v>0</v>
      </c>
      <c r="V57" s="88">
        <v>0</v>
      </c>
      <c r="W57" s="88">
        <v>0</v>
      </c>
      <c r="X57" s="88">
        <v>0</v>
      </c>
    </row>
    <row r="58" spans="1:25" x14ac:dyDescent="0.25">
      <c r="A58" t="str">
        <f>'Market Cap % GDP'!AN2</f>
        <v>Johannesburg SE ( South Africa)</v>
      </c>
      <c r="B58" s="88" t="str">
        <f>B50</f>
        <v>Market  capitalisation (MK)</v>
      </c>
      <c r="C58" s="16">
        <v>123.2</v>
      </c>
      <c r="D58" s="16">
        <v>139.69999999999999</v>
      </c>
      <c r="E58" s="16">
        <v>79.7</v>
      </c>
      <c r="F58" s="16">
        <v>131.9</v>
      </c>
      <c r="G58" s="16">
        <v>166.4</v>
      </c>
      <c r="H58" s="16">
        <v>185.6</v>
      </c>
      <c r="I58" s="16">
        <v>168.1</v>
      </c>
      <c r="J58" s="16">
        <v>155.9</v>
      </c>
      <c r="K58" s="16">
        <v>126.8</v>
      </c>
      <c r="L58" s="16">
        <v>197.1</v>
      </c>
      <c r="M58" s="16">
        <v>154.19999999999999</v>
      </c>
      <c r="N58" s="16">
        <v>118</v>
      </c>
      <c r="O58" s="16">
        <v>166.2</v>
      </c>
      <c r="P58" s="16">
        <v>159.19999999999999</v>
      </c>
      <c r="Q58" s="16">
        <v>207.9</v>
      </c>
      <c r="R58" s="16">
        <v>228.9</v>
      </c>
      <c r="S58" s="16">
        <v>273.89999999999998</v>
      </c>
      <c r="T58" s="16">
        <v>291.3</v>
      </c>
      <c r="U58" s="16">
        <v>179.4</v>
      </c>
      <c r="V58" s="16">
        <v>249</v>
      </c>
      <c r="W58" s="16">
        <v>174.8</v>
      </c>
      <c r="X58" s="16">
        <v>128.1</v>
      </c>
    </row>
    <row r="59" spans="1:25" x14ac:dyDescent="0.25">
      <c r="A59" s="88" t="s">
        <v>42</v>
      </c>
      <c r="B59" s="88" t="str">
        <f>B51</f>
        <v>Stock Turnover(ST)</v>
      </c>
      <c r="C59" s="88">
        <v>7.3</v>
      </c>
      <c r="D59" s="88">
        <v>6.7</v>
      </c>
      <c r="E59" s="88">
        <v>6</v>
      </c>
      <c r="F59" s="88">
        <v>10</v>
      </c>
      <c r="G59" s="88">
        <v>11.5</v>
      </c>
      <c r="H59" s="88">
        <v>11.3</v>
      </c>
      <c r="I59" s="88">
        <v>18.899999999999999</v>
      </c>
      <c r="J59" s="88">
        <v>30.1</v>
      </c>
      <c r="K59" s="88">
        <v>43.4</v>
      </c>
      <c r="L59" s="88">
        <v>54.7</v>
      </c>
      <c r="M59" s="88">
        <v>58.3</v>
      </c>
      <c r="N59" s="88">
        <v>58.8</v>
      </c>
      <c r="O59" s="88">
        <v>71</v>
      </c>
      <c r="P59" s="88">
        <v>61.1</v>
      </c>
      <c r="Q59" s="88">
        <v>74.3</v>
      </c>
      <c r="R59" s="88">
        <v>81.2</v>
      </c>
      <c r="S59" s="88">
        <v>119.7</v>
      </c>
      <c r="T59" s="88">
        <v>148.80000000000001</v>
      </c>
      <c r="U59" s="88">
        <v>146.6</v>
      </c>
      <c r="V59" s="88">
        <v>121</v>
      </c>
      <c r="W59" s="88">
        <v>93.5</v>
      </c>
      <c r="X59" s="88">
        <v>91.2</v>
      </c>
    </row>
    <row r="60" spans="1:25" x14ac:dyDescent="0.25">
      <c r="A60" s="88" t="s">
        <v>42</v>
      </c>
      <c r="B60" s="88" t="str">
        <f>B52</f>
        <v>Exchange listing(EL)</v>
      </c>
      <c r="C60" s="16">
        <v>732</v>
      </c>
      <c r="D60" s="16">
        <v>688</v>
      </c>
      <c r="E60" s="16">
        <v>683</v>
      </c>
      <c r="F60" s="16">
        <v>647</v>
      </c>
      <c r="G60" s="16">
        <v>640</v>
      </c>
      <c r="H60" s="16">
        <v>640</v>
      </c>
      <c r="I60" s="16">
        <v>626</v>
      </c>
      <c r="J60" s="16">
        <v>642</v>
      </c>
      <c r="K60" s="16">
        <v>668</v>
      </c>
      <c r="L60" s="16">
        <v>668</v>
      </c>
      <c r="M60" s="16">
        <v>616</v>
      </c>
      <c r="N60" s="16">
        <v>542</v>
      </c>
      <c r="O60" s="16">
        <v>450</v>
      </c>
      <c r="P60" s="16">
        <v>426</v>
      </c>
      <c r="Q60" s="16">
        <v>403</v>
      </c>
      <c r="R60" s="16">
        <v>388</v>
      </c>
      <c r="S60" s="16">
        <v>401</v>
      </c>
      <c r="T60" s="16">
        <v>422</v>
      </c>
      <c r="U60" s="16">
        <v>379</v>
      </c>
      <c r="V60" s="16">
        <v>363</v>
      </c>
      <c r="W60" s="16">
        <v>360</v>
      </c>
      <c r="X60" s="16">
        <v>355</v>
      </c>
    </row>
    <row r="61" spans="1:25" x14ac:dyDescent="0.25">
      <c r="A61" s="88" t="s">
        <v>42</v>
      </c>
      <c r="B61" s="88" t="str">
        <f>B53</f>
        <v>Time since automation (TSA)</v>
      </c>
      <c r="C61">
        <v>0</v>
      </c>
      <c r="D61" s="88">
        <v>0</v>
      </c>
      <c r="E61" s="88">
        <v>0</v>
      </c>
      <c r="F61" s="88">
        <v>0</v>
      </c>
      <c r="G61" s="88">
        <v>0</v>
      </c>
      <c r="H61" s="88">
        <v>0</v>
      </c>
      <c r="I61" s="6">
        <v>0</v>
      </c>
      <c r="J61" s="6">
        <v>1</v>
      </c>
      <c r="K61" s="6">
        <v>2</v>
      </c>
      <c r="L61" s="6">
        <v>3</v>
      </c>
      <c r="M61" s="6">
        <v>4</v>
      </c>
      <c r="N61" s="6">
        <v>5</v>
      </c>
      <c r="O61" s="6">
        <v>6</v>
      </c>
      <c r="P61" s="6">
        <v>7</v>
      </c>
      <c r="Q61" s="6">
        <v>8</v>
      </c>
      <c r="R61" s="6">
        <v>9</v>
      </c>
      <c r="S61" s="6">
        <v>10</v>
      </c>
      <c r="T61" s="6">
        <v>11</v>
      </c>
      <c r="U61" s="6">
        <v>12</v>
      </c>
      <c r="V61" s="6">
        <v>13</v>
      </c>
      <c r="W61" s="6">
        <v>14</v>
      </c>
      <c r="X61" s="6">
        <v>15</v>
      </c>
    </row>
    <row r="62" spans="1:25" x14ac:dyDescent="0.25">
      <c r="A62" s="88" t="s">
        <v>42</v>
      </c>
      <c r="B62" s="88" t="str">
        <f>B54</f>
        <v>Age (AGE)</v>
      </c>
      <c r="C62" s="9">
        <f>Age!AN3</f>
        <v>103</v>
      </c>
      <c r="D62" s="16">
        <v>104</v>
      </c>
      <c r="E62" s="16">
        <v>105</v>
      </c>
      <c r="F62" s="16">
        <v>106</v>
      </c>
      <c r="G62" s="16">
        <v>107</v>
      </c>
      <c r="H62" s="16">
        <v>108</v>
      </c>
      <c r="I62" s="16">
        <v>109</v>
      </c>
      <c r="J62" s="16">
        <v>110</v>
      </c>
      <c r="K62" s="16">
        <v>111</v>
      </c>
      <c r="L62" s="16">
        <v>112</v>
      </c>
      <c r="M62" s="16">
        <v>113</v>
      </c>
      <c r="N62" s="16">
        <v>114</v>
      </c>
      <c r="O62" s="16">
        <v>115</v>
      </c>
      <c r="P62" s="16">
        <v>116</v>
      </c>
      <c r="Q62" s="16">
        <v>117</v>
      </c>
      <c r="R62" s="16">
        <v>118</v>
      </c>
      <c r="S62" s="16">
        <v>119</v>
      </c>
      <c r="T62" s="16">
        <v>120</v>
      </c>
      <c r="U62" s="16">
        <v>121</v>
      </c>
      <c r="V62" s="16">
        <v>122</v>
      </c>
      <c r="W62" s="16">
        <v>123</v>
      </c>
      <c r="X62" s="16">
        <v>124</v>
      </c>
    </row>
    <row r="63" spans="1:25" x14ac:dyDescent="0.25">
      <c r="A63" s="88" t="s">
        <v>42</v>
      </c>
      <c r="B63" s="88" t="str">
        <f>B55</f>
        <v>automation status (AS)</v>
      </c>
      <c r="C63">
        <v>0</v>
      </c>
      <c r="D63" s="88">
        <v>0</v>
      </c>
      <c r="E63" s="88">
        <v>0</v>
      </c>
      <c r="F63" s="88">
        <v>0</v>
      </c>
      <c r="G63" s="88">
        <v>0</v>
      </c>
      <c r="H63" s="88">
        <v>0</v>
      </c>
      <c r="I63" s="88">
        <v>0</v>
      </c>
      <c r="J63" s="88">
        <v>0</v>
      </c>
      <c r="K63" s="16">
        <v>1</v>
      </c>
      <c r="L63" s="16">
        <v>1</v>
      </c>
      <c r="M63" s="16">
        <v>1</v>
      </c>
      <c r="N63" s="16">
        <v>1</v>
      </c>
      <c r="O63" s="16">
        <v>1</v>
      </c>
      <c r="P63" s="16">
        <v>1</v>
      </c>
      <c r="Q63" s="16">
        <v>1</v>
      </c>
      <c r="R63" s="16">
        <v>1</v>
      </c>
      <c r="S63" s="16">
        <v>1</v>
      </c>
      <c r="T63" s="16">
        <v>1</v>
      </c>
      <c r="U63" s="16">
        <v>1</v>
      </c>
      <c r="V63" s="16">
        <v>1</v>
      </c>
      <c r="W63" s="16">
        <v>1</v>
      </c>
      <c r="X63" s="16">
        <v>1</v>
      </c>
    </row>
    <row r="64" spans="1:25" x14ac:dyDescent="0.25">
      <c r="A64" s="88" t="s">
        <v>42</v>
      </c>
      <c r="B64" s="88" t="str">
        <f>B56</f>
        <v>demutualisation status (DS)</v>
      </c>
      <c r="C64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1</v>
      </c>
      <c r="S64" s="16">
        <v>2</v>
      </c>
      <c r="T64" s="16">
        <v>3</v>
      </c>
      <c r="U64" s="16">
        <v>4</v>
      </c>
      <c r="V64" s="16">
        <v>5</v>
      </c>
      <c r="W64" s="16">
        <v>6</v>
      </c>
      <c r="X64" s="16">
        <v>7</v>
      </c>
    </row>
    <row r="65" spans="1:24" x14ac:dyDescent="0.25">
      <c r="A65" s="88" t="s">
        <v>42</v>
      </c>
      <c r="B65" s="88" t="str">
        <f>B57</f>
        <v>Economic status (ES)</v>
      </c>
      <c r="C65">
        <v>0</v>
      </c>
      <c r="D65" s="88">
        <v>0</v>
      </c>
      <c r="E65" s="88">
        <v>0</v>
      </c>
      <c r="F65" s="88">
        <v>0</v>
      </c>
      <c r="G65" s="88">
        <v>0</v>
      </c>
      <c r="H65" s="88">
        <v>0</v>
      </c>
      <c r="I65" s="88">
        <v>0</v>
      </c>
      <c r="J65" s="88">
        <v>0</v>
      </c>
      <c r="K65" s="88">
        <v>0</v>
      </c>
      <c r="L65" s="88">
        <v>0</v>
      </c>
      <c r="M65" s="88">
        <v>0</v>
      </c>
      <c r="N65" s="88">
        <v>0</v>
      </c>
      <c r="O65" s="88">
        <v>0</v>
      </c>
      <c r="P65" s="88">
        <v>0</v>
      </c>
      <c r="Q65" s="88">
        <v>0</v>
      </c>
      <c r="R65" s="88">
        <v>0</v>
      </c>
      <c r="S65" s="88">
        <v>0</v>
      </c>
      <c r="T65" s="88">
        <v>0</v>
      </c>
      <c r="U65" s="88">
        <v>0</v>
      </c>
      <c r="V65" s="88">
        <v>0</v>
      </c>
      <c r="W65" s="88">
        <v>0</v>
      </c>
      <c r="X65" s="88">
        <v>0</v>
      </c>
    </row>
    <row r="66" spans="1:24" x14ac:dyDescent="0.25">
      <c r="A66" t="str">
        <f>'Market Cap % GDP'!AO2</f>
        <v>Swaziland</v>
      </c>
      <c r="B66" s="88" t="str">
        <f>B58</f>
        <v>Market  capitalisation (MK)</v>
      </c>
      <c r="C66" s="16">
        <v>1.5</v>
      </c>
      <c r="D66" s="16">
        <v>2.2999999999999998</v>
      </c>
      <c r="E66" s="16">
        <v>8.6</v>
      </c>
      <c r="F66" s="16">
        <v>21.9</v>
      </c>
      <c r="G66" s="16">
        <v>23.8</v>
      </c>
      <c r="H66" s="16">
        <v>20</v>
      </c>
      <c r="I66" s="16">
        <v>29.4</v>
      </c>
      <c r="J66" s="16">
        <v>7.5</v>
      </c>
      <c r="K66" s="16">
        <v>5.4</v>
      </c>
      <c r="L66" s="16">
        <v>6.1</v>
      </c>
      <c r="M66" s="16">
        <v>4.8</v>
      </c>
      <c r="N66" s="16">
        <v>9.4</v>
      </c>
      <c r="O66" s="16">
        <v>11.7</v>
      </c>
      <c r="P66" s="16">
        <v>9.3000000000000007</v>
      </c>
      <c r="Q66" s="16">
        <v>9.3000000000000007</v>
      </c>
      <c r="R66" s="16">
        <v>7.6</v>
      </c>
      <c r="S66" s="16">
        <v>6.8</v>
      </c>
      <c r="T66" s="16">
        <v>6.7</v>
      </c>
      <c r="U66" s="16">
        <v>6.2</v>
      </c>
      <c r="V66" s="16">
        <v>5.6</v>
      </c>
      <c r="W66" s="16">
        <v>0.1</v>
      </c>
      <c r="X66" s="16">
        <v>0.1</v>
      </c>
    </row>
    <row r="67" spans="1:24" x14ac:dyDescent="0.25">
      <c r="A67" t="s">
        <v>17</v>
      </c>
      <c r="B67" s="88" t="str">
        <f>B59</f>
        <v>Stock Turnover(ST)</v>
      </c>
      <c r="C67" s="88">
        <v>0</v>
      </c>
      <c r="D67" s="88">
        <v>0</v>
      </c>
      <c r="E67" s="88">
        <v>0</v>
      </c>
      <c r="F67" s="88">
        <v>0</v>
      </c>
      <c r="G67" s="88">
        <v>0.1</v>
      </c>
      <c r="H67" s="88">
        <v>0</v>
      </c>
      <c r="I67" s="88">
        <v>0.1</v>
      </c>
      <c r="J67" s="88">
        <v>0</v>
      </c>
      <c r="K67" s="88">
        <v>0</v>
      </c>
      <c r="L67" s="88">
        <v>0</v>
      </c>
      <c r="M67" s="88">
        <v>0</v>
      </c>
      <c r="N67" s="88">
        <v>0.7</v>
      </c>
      <c r="O67" s="88">
        <v>0</v>
      </c>
      <c r="P67" s="88">
        <v>0</v>
      </c>
      <c r="Q67" s="88">
        <v>0</v>
      </c>
      <c r="R67" s="88">
        <v>0</v>
      </c>
      <c r="S67" s="88">
        <v>0</v>
      </c>
      <c r="T67" s="88">
        <v>0</v>
      </c>
      <c r="U67" s="88">
        <v>0</v>
      </c>
      <c r="V67" s="88">
        <v>0</v>
      </c>
      <c r="W67" s="88">
        <v>0</v>
      </c>
      <c r="X67" s="88">
        <v>0</v>
      </c>
    </row>
    <row r="68" spans="1:24" x14ac:dyDescent="0.25">
      <c r="A68" s="88" t="s">
        <v>17</v>
      </c>
      <c r="B68" s="88" t="str">
        <f>B60</f>
        <v>Exchange listing(EL)</v>
      </c>
      <c r="C68" s="16">
        <v>1</v>
      </c>
      <c r="D68" s="16">
        <v>2</v>
      </c>
      <c r="E68" s="16">
        <v>4</v>
      </c>
      <c r="F68" s="16">
        <v>4</v>
      </c>
      <c r="G68" s="16">
        <v>4</v>
      </c>
      <c r="H68" s="16">
        <v>4</v>
      </c>
      <c r="I68" s="16">
        <v>6</v>
      </c>
      <c r="J68" s="16">
        <v>4</v>
      </c>
      <c r="K68" s="16">
        <v>5</v>
      </c>
      <c r="L68" s="16">
        <v>7</v>
      </c>
      <c r="M68" s="16">
        <v>6</v>
      </c>
      <c r="N68" s="16">
        <v>5</v>
      </c>
      <c r="O68" s="16">
        <v>5</v>
      </c>
      <c r="P68" s="16">
        <v>5</v>
      </c>
      <c r="Q68" s="16">
        <v>6</v>
      </c>
      <c r="R68" s="16">
        <v>6</v>
      </c>
      <c r="S68" s="16">
        <v>6</v>
      </c>
      <c r="T68" s="16">
        <v>6</v>
      </c>
      <c r="U68" s="16">
        <v>7</v>
      </c>
      <c r="V68" s="16">
        <v>5</v>
      </c>
      <c r="W68" s="16">
        <v>5</v>
      </c>
      <c r="X68" s="16">
        <v>5</v>
      </c>
    </row>
    <row r="69" spans="1:24" x14ac:dyDescent="0.25">
      <c r="A69" s="88" t="s">
        <v>17</v>
      </c>
      <c r="B69" s="88" t="str">
        <f>B61</f>
        <v>Time since automation (TSA)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</row>
    <row r="70" spans="1:24" x14ac:dyDescent="0.25">
      <c r="A70" s="88" t="s">
        <v>17</v>
      </c>
      <c r="B70" s="88" t="str">
        <f>B62</f>
        <v>Age (AGE)</v>
      </c>
      <c r="C70" s="9">
        <f>Age!AO3</f>
        <v>0</v>
      </c>
      <c r="D70">
        <v>1</v>
      </c>
      <c r="E70">
        <v>2</v>
      </c>
      <c r="F70">
        <v>3</v>
      </c>
      <c r="G70">
        <v>4</v>
      </c>
      <c r="H70">
        <v>5</v>
      </c>
      <c r="I70" s="88">
        <v>6</v>
      </c>
      <c r="J70" s="88">
        <v>7</v>
      </c>
      <c r="K70" s="88">
        <v>8</v>
      </c>
      <c r="L70" s="88">
        <v>9</v>
      </c>
      <c r="M70" s="88">
        <v>10</v>
      </c>
      <c r="N70" s="88">
        <v>11</v>
      </c>
      <c r="O70" s="88">
        <v>12</v>
      </c>
      <c r="P70" s="88">
        <v>13</v>
      </c>
      <c r="Q70" s="88">
        <v>14</v>
      </c>
      <c r="R70" s="88">
        <v>15</v>
      </c>
      <c r="S70" s="88">
        <v>16</v>
      </c>
      <c r="T70" s="88">
        <v>17</v>
      </c>
      <c r="U70" s="88">
        <v>18</v>
      </c>
      <c r="V70" s="88">
        <v>19</v>
      </c>
      <c r="W70" s="88">
        <v>20</v>
      </c>
      <c r="X70" s="88">
        <v>21</v>
      </c>
    </row>
    <row r="71" spans="1:24" x14ac:dyDescent="0.25">
      <c r="A71" s="88" t="s">
        <v>17</v>
      </c>
      <c r="B71" s="88" t="str">
        <f>B63</f>
        <v>automation status (AS)</v>
      </c>
      <c r="C71">
        <v>0</v>
      </c>
      <c r="D71" s="88">
        <v>0</v>
      </c>
      <c r="E71" s="88">
        <v>0</v>
      </c>
      <c r="F71" s="88">
        <v>0</v>
      </c>
      <c r="G71" s="88">
        <v>0</v>
      </c>
      <c r="H71" s="88">
        <v>0</v>
      </c>
      <c r="I71" s="88">
        <v>0</v>
      </c>
      <c r="J71" s="88">
        <v>0</v>
      </c>
      <c r="K71" s="88">
        <v>0</v>
      </c>
      <c r="L71" s="88">
        <v>0</v>
      </c>
      <c r="M71" s="88">
        <v>0</v>
      </c>
      <c r="N71" s="88">
        <v>0</v>
      </c>
      <c r="O71" s="88">
        <v>0</v>
      </c>
      <c r="P71" s="88">
        <v>0</v>
      </c>
      <c r="Q71" s="88">
        <v>0</v>
      </c>
      <c r="R71" s="88">
        <v>0</v>
      </c>
      <c r="S71" s="88">
        <v>0</v>
      </c>
      <c r="T71" s="88">
        <v>0</v>
      </c>
      <c r="U71" s="88">
        <v>0</v>
      </c>
      <c r="V71" s="88">
        <v>0</v>
      </c>
      <c r="W71" s="88">
        <v>0</v>
      </c>
      <c r="X71" s="88">
        <v>0</v>
      </c>
    </row>
    <row r="72" spans="1:24" x14ac:dyDescent="0.25">
      <c r="A72" s="88" t="s">
        <v>17</v>
      </c>
      <c r="B72" s="88" t="str">
        <f>B64</f>
        <v>demutualisation status (DS)</v>
      </c>
      <c r="C72">
        <v>0</v>
      </c>
      <c r="D72" s="88">
        <v>0</v>
      </c>
      <c r="E72" s="88">
        <v>0</v>
      </c>
      <c r="F72" s="88">
        <v>0</v>
      </c>
      <c r="G72" s="88">
        <v>0</v>
      </c>
      <c r="H72" s="88">
        <v>0</v>
      </c>
      <c r="I72" s="88">
        <v>0</v>
      </c>
      <c r="J72" s="88">
        <v>0</v>
      </c>
      <c r="K72" s="88">
        <v>0</v>
      </c>
      <c r="L72" s="88">
        <v>0</v>
      </c>
      <c r="M72" s="88">
        <v>0</v>
      </c>
      <c r="N72" s="88">
        <v>0</v>
      </c>
      <c r="O72" s="88">
        <v>0</v>
      </c>
      <c r="P72" s="88">
        <v>0</v>
      </c>
      <c r="Q72" s="88">
        <v>0</v>
      </c>
      <c r="R72" s="88">
        <v>0</v>
      </c>
      <c r="S72" s="88">
        <v>0</v>
      </c>
      <c r="T72" s="88">
        <v>0</v>
      </c>
      <c r="U72" s="88">
        <v>0</v>
      </c>
      <c r="V72" s="88">
        <v>0</v>
      </c>
      <c r="W72" s="88">
        <v>0</v>
      </c>
      <c r="X72" s="88">
        <v>0</v>
      </c>
    </row>
    <row r="73" spans="1:24" x14ac:dyDescent="0.25">
      <c r="A73" s="88" t="s">
        <v>17</v>
      </c>
      <c r="B73" s="88" t="str">
        <f>B65</f>
        <v>Economic status (ES)</v>
      </c>
      <c r="C73">
        <v>0</v>
      </c>
      <c r="D73" s="88">
        <v>0</v>
      </c>
      <c r="E73" s="88">
        <v>0</v>
      </c>
      <c r="F73" s="88">
        <v>0</v>
      </c>
      <c r="G73" s="88">
        <v>0</v>
      </c>
      <c r="H73" s="88">
        <v>0</v>
      </c>
      <c r="I73" s="88">
        <v>0</v>
      </c>
      <c r="J73" s="88">
        <v>0</v>
      </c>
      <c r="K73" s="88">
        <v>0</v>
      </c>
      <c r="L73" s="88">
        <v>0</v>
      </c>
      <c r="M73" s="88">
        <v>0</v>
      </c>
      <c r="N73" s="88">
        <v>0</v>
      </c>
      <c r="O73" s="88">
        <v>0</v>
      </c>
      <c r="P73" s="88">
        <v>0</v>
      </c>
      <c r="Q73" s="88">
        <v>0</v>
      </c>
      <c r="R73" s="88">
        <v>0</v>
      </c>
      <c r="S73" s="88">
        <v>0</v>
      </c>
      <c r="T73" s="88">
        <v>0</v>
      </c>
      <c r="U73" s="88">
        <v>0</v>
      </c>
      <c r="V73" s="88">
        <v>0</v>
      </c>
      <c r="W73" s="88">
        <v>0</v>
      </c>
      <c r="X73" s="88">
        <v>0</v>
      </c>
    </row>
    <row r="74" spans="1:24" x14ac:dyDescent="0.25">
      <c r="A74" t="str">
        <f>'Market Cap % GDP'!AR2</f>
        <v>Tunis (Tunisia)</v>
      </c>
      <c r="B74" s="88" t="str">
        <f>B66</f>
        <v>Market  capitalisation (MK)</v>
      </c>
      <c r="C74" s="16">
        <v>4.3</v>
      </c>
      <c r="D74" s="16">
        <v>5.4</v>
      </c>
      <c r="E74" s="16">
        <v>5.3</v>
      </c>
      <c r="F74" s="16">
        <v>6.5</v>
      </c>
      <c r="G74" s="16">
        <v>16.399999999999999</v>
      </c>
      <c r="H74" s="16">
        <v>21.8</v>
      </c>
      <c r="I74" s="16">
        <v>21.8</v>
      </c>
      <c r="J74" s="16">
        <v>11.2</v>
      </c>
      <c r="K74" s="16">
        <v>10.4</v>
      </c>
      <c r="L74" s="16">
        <v>11.8</v>
      </c>
      <c r="M74" s="16">
        <v>13.2</v>
      </c>
      <c r="N74" s="16">
        <v>10.4</v>
      </c>
      <c r="O74" s="16">
        <v>9.1999999999999993</v>
      </c>
      <c r="P74" s="16">
        <v>9</v>
      </c>
      <c r="Q74" s="16">
        <v>8.5</v>
      </c>
      <c r="R74" s="16">
        <v>8.9</v>
      </c>
      <c r="S74" s="16">
        <v>12.9</v>
      </c>
      <c r="T74" s="16">
        <v>13.8</v>
      </c>
      <c r="U74" s="16">
        <v>14.2</v>
      </c>
      <c r="V74" s="16">
        <v>20.9</v>
      </c>
      <c r="W74" s="16">
        <v>24.1</v>
      </c>
      <c r="X74" s="16">
        <v>20.8</v>
      </c>
    </row>
    <row r="75" spans="1:24" x14ac:dyDescent="0.25">
      <c r="A75" t="s">
        <v>35</v>
      </c>
      <c r="B75" s="88" t="str">
        <f>B67</f>
        <v>Stock Turnover(ST)</v>
      </c>
      <c r="C75" s="88">
        <v>0.2</v>
      </c>
      <c r="D75" s="88">
        <v>0.2</v>
      </c>
      <c r="E75" s="88">
        <v>0.2</v>
      </c>
      <c r="F75" s="88">
        <v>0.3</v>
      </c>
      <c r="G75" s="88">
        <v>1.9</v>
      </c>
      <c r="H75" s="88">
        <v>3.7</v>
      </c>
      <c r="I75" s="88">
        <v>1.4</v>
      </c>
      <c r="J75" s="88">
        <v>1.3</v>
      </c>
      <c r="K75" s="88">
        <v>0.9</v>
      </c>
      <c r="L75" s="88">
        <v>1.8</v>
      </c>
      <c r="M75" s="88">
        <v>2.9</v>
      </c>
      <c r="N75" s="88">
        <v>1.4</v>
      </c>
      <c r="O75" s="88">
        <v>1</v>
      </c>
      <c r="P75" s="88">
        <v>0.6</v>
      </c>
      <c r="Q75" s="88">
        <v>0.7</v>
      </c>
      <c r="R75" s="88">
        <v>1.4</v>
      </c>
      <c r="S75" s="88">
        <v>1.5</v>
      </c>
      <c r="T75" s="88">
        <v>1.7</v>
      </c>
      <c r="U75" s="88">
        <v>3.3</v>
      </c>
      <c r="V75" s="88">
        <v>2.9</v>
      </c>
      <c r="W75" s="88">
        <v>3.8</v>
      </c>
      <c r="X75" s="88">
        <v>2.4</v>
      </c>
    </row>
    <row r="76" spans="1:24" x14ac:dyDescent="0.25">
      <c r="A76" s="88" t="s">
        <v>35</v>
      </c>
      <c r="B76" s="88" t="str">
        <f>B68</f>
        <v>Exchange listing(EL)</v>
      </c>
      <c r="C76" s="16">
        <v>13</v>
      </c>
      <c r="D76" s="16">
        <v>15</v>
      </c>
      <c r="E76" s="16">
        <v>17</v>
      </c>
      <c r="F76" s="16">
        <v>19</v>
      </c>
      <c r="G76" s="16">
        <v>21</v>
      </c>
      <c r="H76" s="16">
        <v>26</v>
      </c>
      <c r="I76" s="16">
        <v>30</v>
      </c>
      <c r="J76" s="16">
        <v>34</v>
      </c>
      <c r="K76" s="16">
        <v>38</v>
      </c>
      <c r="L76" s="16">
        <v>44</v>
      </c>
      <c r="M76" s="16">
        <v>44</v>
      </c>
      <c r="N76" s="16">
        <v>46</v>
      </c>
      <c r="O76" s="16">
        <v>47</v>
      </c>
      <c r="P76" s="16">
        <v>46</v>
      </c>
      <c r="Q76" s="16">
        <v>44</v>
      </c>
      <c r="R76" s="16">
        <v>46</v>
      </c>
      <c r="S76" s="16">
        <v>48</v>
      </c>
      <c r="T76" s="16">
        <v>50</v>
      </c>
      <c r="U76" s="16">
        <v>49</v>
      </c>
      <c r="V76" s="16">
        <v>52</v>
      </c>
      <c r="W76" s="16">
        <v>56</v>
      </c>
      <c r="X76" s="16">
        <v>57</v>
      </c>
    </row>
    <row r="77" spans="1:24" x14ac:dyDescent="0.25">
      <c r="A77" s="88" t="s">
        <v>35</v>
      </c>
      <c r="B77" s="88" t="str">
        <f>B69</f>
        <v>Time since automation (TSA)</v>
      </c>
      <c r="C77">
        <v>0</v>
      </c>
      <c r="D77" s="88">
        <v>0</v>
      </c>
      <c r="E77" s="88">
        <v>0</v>
      </c>
      <c r="F77" s="88">
        <v>0</v>
      </c>
      <c r="G77" s="88">
        <v>0</v>
      </c>
      <c r="H77" s="88">
        <v>0</v>
      </c>
      <c r="I77" s="88">
        <v>0</v>
      </c>
      <c r="J77">
        <v>1</v>
      </c>
      <c r="K77">
        <v>2</v>
      </c>
      <c r="L77">
        <v>3</v>
      </c>
      <c r="M77">
        <v>4</v>
      </c>
      <c r="N77">
        <v>5</v>
      </c>
      <c r="O77">
        <v>6</v>
      </c>
      <c r="P77">
        <v>7</v>
      </c>
      <c r="Q77">
        <v>8</v>
      </c>
      <c r="R77">
        <v>9</v>
      </c>
      <c r="S77" s="88">
        <v>10</v>
      </c>
      <c r="T77" s="88">
        <v>11</v>
      </c>
      <c r="U77" s="88">
        <v>12</v>
      </c>
      <c r="V77" s="88">
        <v>13</v>
      </c>
      <c r="W77" s="88">
        <v>14</v>
      </c>
      <c r="X77" s="88">
        <v>15</v>
      </c>
    </row>
    <row r="78" spans="1:24" x14ac:dyDescent="0.25">
      <c r="A78" s="88" t="s">
        <v>35</v>
      </c>
      <c r="B78" s="88" t="str">
        <f>B70</f>
        <v>Age (AGE)</v>
      </c>
      <c r="C78" s="9">
        <f>Age!AR3</f>
        <v>21</v>
      </c>
      <c r="D78" s="16">
        <v>22</v>
      </c>
      <c r="E78" s="16">
        <v>23</v>
      </c>
      <c r="F78" s="16">
        <v>24</v>
      </c>
      <c r="G78" s="16">
        <v>25</v>
      </c>
      <c r="H78" s="16">
        <v>26</v>
      </c>
      <c r="I78" s="16">
        <v>27</v>
      </c>
      <c r="J78" s="16">
        <v>28</v>
      </c>
      <c r="K78" s="16">
        <v>29</v>
      </c>
      <c r="L78" s="16">
        <v>30</v>
      </c>
      <c r="M78" s="16">
        <v>31</v>
      </c>
      <c r="N78" s="16">
        <v>32</v>
      </c>
      <c r="O78" s="16">
        <v>33</v>
      </c>
      <c r="P78" s="16">
        <v>34</v>
      </c>
      <c r="Q78" s="16">
        <v>35</v>
      </c>
      <c r="R78" s="16">
        <v>36</v>
      </c>
      <c r="S78" s="16">
        <v>37</v>
      </c>
      <c r="T78" s="16">
        <v>38</v>
      </c>
      <c r="U78" s="16">
        <v>39</v>
      </c>
      <c r="V78" s="16">
        <v>40</v>
      </c>
      <c r="W78" s="16">
        <v>41</v>
      </c>
      <c r="X78" s="16">
        <v>42</v>
      </c>
    </row>
    <row r="79" spans="1:24" x14ac:dyDescent="0.25">
      <c r="A79" s="88" t="s">
        <v>35</v>
      </c>
      <c r="B79" s="88" t="str">
        <f>B71</f>
        <v>automation status (AS)</v>
      </c>
      <c r="C79">
        <v>0</v>
      </c>
      <c r="D79" s="88">
        <v>0</v>
      </c>
      <c r="E79" s="88">
        <v>0</v>
      </c>
      <c r="F79" s="88">
        <v>0</v>
      </c>
      <c r="G79" s="88">
        <v>0</v>
      </c>
      <c r="H79" s="88">
        <v>0</v>
      </c>
      <c r="I79" s="88">
        <v>0</v>
      </c>
      <c r="J79">
        <v>1</v>
      </c>
      <c r="K79" s="88">
        <v>2</v>
      </c>
      <c r="L79" s="88">
        <v>3</v>
      </c>
      <c r="M79" s="88">
        <v>4</v>
      </c>
      <c r="N79" s="88">
        <v>5</v>
      </c>
      <c r="O79" s="88">
        <v>6</v>
      </c>
      <c r="P79" s="88">
        <v>7</v>
      </c>
      <c r="Q79" s="88">
        <v>8</v>
      </c>
      <c r="R79" s="88">
        <v>9</v>
      </c>
      <c r="S79" s="88">
        <v>10</v>
      </c>
      <c r="T79" s="88">
        <v>11</v>
      </c>
      <c r="U79" s="88">
        <v>12</v>
      </c>
      <c r="V79" s="88">
        <v>13</v>
      </c>
      <c r="W79" s="88">
        <v>14</v>
      </c>
      <c r="X79" s="88">
        <v>15</v>
      </c>
    </row>
    <row r="80" spans="1:24" x14ac:dyDescent="0.25">
      <c r="A80" s="88" t="s">
        <v>35</v>
      </c>
      <c r="B80" s="88" t="str">
        <f>B72</f>
        <v>demutualisation status (DS)</v>
      </c>
      <c r="C80">
        <v>0</v>
      </c>
      <c r="D80" s="88">
        <v>0</v>
      </c>
      <c r="E80" s="88">
        <v>0</v>
      </c>
      <c r="F80" s="88">
        <v>0</v>
      </c>
      <c r="G80" s="88">
        <v>0</v>
      </c>
      <c r="H80" s="88">
        <v>0</v>
      </c>
      <c r="I80" s="88">
        <v>0</v>
      </c>
      <c r="J80" s="88">
        <v>0</v>
      </c>
      <c r="K80" s="88">
        <v>0</v>
      </c>
      <c r="L80" s="88">
        <v>0</v>
      </c>
      <c r="M80" s="88">
        <v>0</v>
      </c>
      <c r="N80" s="88">
        <v>0</v>
      </c>
      <c r="O80" s="88">
        <v>0</v>
      </c>
      <c r="P80" s="88">
        <v>0</v>
      </c>
      <c r="Q80" s="88">
        <v>0</v>
      </c>
      <c r="R80" s="88">
        <v>0</v>
      </c>
      <c r="S80" s="88">
        <v>0</v>
      </c>
      <c r="T80" s="88">
        <v>0</v>
      </c>
      <c r="U80" s="88">
        <v>0</v>
      </c>
      <c r="V80" s="88">
        <v>0</v>
      </c>
      <c r="W80" s="88">
        <v>0</v>
      </c>
      <c r="X80" s="88">
        <v>0</v>
      </c>
    </row>
    <row r="81" spans="1:24" x14ac:dyDescent="0.25">
      <c r="A81" s="88" t="s">
        <v>35</v>
      </c>
      <c r="B81" s="88" t="str">
        <f>B73</f>
        <v>Economic status (ES)</v>
      </c>
      <c r="C81">
        <v>0</v>
      </c>
      <c r="D81">
        <v>0</v>
      </c>
      <c r="E81" s="88">
        <v>0</v>
      </c>
      <c r="F81" s="88">
        <v>0</v>
      </c>
      <c r="G81" s="88">
        <v>0</v>
      </c>
      <c r="H81" s="88">
        <v>0</v>
      </c>
      <c r="I81" s="88">
        <v>0</v>
      </c>
      <c r="J81" s="88">
        <v>0</v>
      </c>
      <c r="K81" s="88">
        <v>0</v>
      </c>
      <c r="L81" s="88">
        <v>0</v>
      </c>
      <c r="M81" s="88">
        <v>0</v>
      </c>
      <c r="N81" s="88">
        <v>0</v>
      </c>
      <c r="O81" s="88">
        <v>0</v>
      </c>
      <c r="P81" s="88">
        <v>0</v>
      </c>
      <c r="Q81" s="88">
        <v>0</v>
      </c>
      <c r="R81" s="88">
        <v>0</v>
      </c>
      <c r="S81" s="88">
        <v>0</v>
      </c>
      <c r="T81" s="88">
        <v>0</v>
      </c>
      <c r="U81" s="88">
        <v>0</v>
      </c>
      <c r="V81" s="88">
        <v>0</v>
      </c>
      <c r="W81" s="88">
        <v>0</v>
      </c>
      <c r="X81" s="88">
        <v>0</v>
      </c>
    </row>
    <row r="82" spans="1:24" x14ac:dyDescent="0.25">
      <c r="A82" t="str">
        <f>'Market Cap % GDP'!AW2</f>
        <v>Lusaka SE</v>
      </c>
      <c r="B82" s="88" t="str">
        <f>B74</f>
        <v>Market  capitalisation (MK)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0.5</v>
      </c>
      <c r="I82" s="16">
        <v>6</v>
      </c>
      <c r="J82" s="16">
        <v>18</v>
      </c>
      <c r="K82" s="16">
        <v>9.3000000000000007</v>
      </c>
      <c r="L82" s="16">
        <v>8.9</v>
      </c>
      <c r="M82" s="16">
        <v>7.2</v>
      </c>
      <c r="N82" s="16">
        <v>6.9</v>
      </c>
      <c r="O82" s="16">
        <v>6.3</v>
      </c>
      <c r="P82" s="16">
        <v>17.3</v>
      </c>
      <c r="Q82" s="16">
        <v>8.3000000000000007</v>
      </c>
      <c r="R82" s="16">
        <v>13.8</v>
      </c>
      <c r="S82" s="16">
        <v>11.1</v>
      </c>
      <c r="T82" s="16">
        <v>20.3</v>
      </c>
      <c r="U82" s="16">
        <v>18.2</v>
      </c>
      <c r="V82" s="16">
        <v>21.9</v>
      </c>
      <c r="W82" s="16">
        <v>17.399999999999999</v>
      </c>
      <c r="X82" s="16">
        <v>20.9</v>
      </c>
    </row>
    <row r="83" spans="1:24" x14ac:dyDescent="0.25">
      <c r="A83" t="s">
        <v>72</v>
      </c>
      <c r="B83" s="88" t="str">
        <f>B75</f>
        <v>Stock Turnover(ST)</v>
      </c>
      <c r="C83" s="88">
        <v>0</v>
      </c>
      <c r="D83" s="88">
        <v>0</v>
      </c>
      <c r="E83" s="88">
        <v>0</v>
      </c>
      <c r="F83" s="88">
        <v>0</v>
      </c>
      <c r="G83" s="88">
        <v>0</v>
      </c>
      <c r="H83" s="88">
        <v>0.1</v>
      </c>
      <c r="I83" s="88">
        <v>0.1</v>
      </c>
      <c r="J83" s="88">
        <v>0.2</v>
      </c>
      <c r="K83" s="88">
        <v>0.1</v>
      </c>
      <c r="L83" s="88">
        <v>0.4</v>
      </c>
      <c r="M83" s="88">
        <v>0.2</v>
      </c>
      <c r="N83" s="88">
        <v>1.5</v>
      </c>
      <c r="O83" s="88">
        <v>0.1</v>
      </c>
      <c r="P83" s="88">
        <v>0.3</v>
      </c>
      <c r="Q83" s="88">
        <v>0.1</v>
      </c>
      <c r="R83" s="88">
        <v>0.2</v>
      </c>
      <c r="S83" s="88">
        <v>0.2</v>
      </c>
      <c r="T83" s="88">
        <v>0.6</v>
      </c>
      <c r="U83" s="88">
        <v>0.8</v>
      </c>
      <c r="V83" s="88">
        <v>0.4</v>
      </c>
      <c r="W83" s="88">
        <v>0.8</v>
      </c>
      <c r="X83" s="88">
        <v>0.5</v>
      </c>
    </row>
    <row r="84" spans="1:24" x14ac:dyDescent="0.25">
      <c r="A84" s="88" t="s">
        <v>72</v>
      </c>
      <c r="B84" s="88" t="str">
        <f>B76</f>
        <v>Exchange listing(EL)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2</v>
      </c>
      <c r="I84" s="16">
        <v>6</v>
      </c>
      <c r="J84" s="16">
        <v>7</v>
      </c>
      <c r="K84" s="16">
        <v>9</v>
      </c>
      <c r="L84" s="16">
        <v>9</v>
      </c>
      <c r="M84" s="16">
        <v>9</v>
      </c>
      <c r="N84" s="16">
        <v>9</v>
      </c>
      <c r="O84" s="16">
        <v>11</v>
      </c>
      <c r="P84" s="16">
        <v>12</v>
      </c>
      <c r="Q84" s="16">
        <v>13</v>
      </c>
      <c r="R84" s="16">
        <v>15</v>
      </c>
      <c r="S84" s="16">
        <v>14</v>
      </c>
      <c r="T84" s="16">
        <v>16</v>
      </c>
      <c r="U84" s="16">
        <v>19</v>
      </c>
      <c r="V84" s="16">
        <v>19</v>
      </c>
      <c r="W84" s="16">
        <v>19</v>
      </c>
      <c r="X84" s="16">
        <v>20</v>
      </c>
    </row>
    <row r="85" spans="1:24" x14ac:dyDescent="0.25">
      <c r="A85" s="88" t="s">
        <v>72</v>
      </c>
      <c r="B85" s="88" t="str">
        <f>B77</f>
        <v>Time since automation (TSA)</v>
      </c>
      <c r="C85">
        <v>0</v>
      </c>
      <c r="D85" s="88">
        <v>0</v>
      </c>
      <c r="E85" s="88">
        <v>0</v>
      </c>
      <c r="F85" s="88">
        <v>0</v>
      </c>
      <c r="G85" s="88">
        <v>0</v>
      </c>
      <c r="H85" s="88">
        <v>0</v>
      </c>
      <c r="I85" s="88">
        <v>0</v>
      </c>
      <c r="J85" s="88">
        <v>0</v>
      </c>
      <c r="K85" s="88">
        <v>0</v>
      </c>
      <c r="L85" s="88">
        <v>0</v>
      </c>
      <c r="M85" s="88">
        <v>0</v>
      </c>
      <c r="N85" s="88">
        <v>0</v>
      </c>
      <c r="O85" s="88">
        <v>0</v>
      </c>
      <c r="P85" s="88">
        <v>0</v>
      </c>
      <c r="Q85" s="88">
        <v>0</v>
      </c>
      <c r="R85" s="88">
        <v>0</v>
      </c>
      <c r="S85" s="88">
        <v>0</v>
      </c>
      <c r="T85" s="88">
        <v>0</v>
      </c>
      <c r="U85" s="88">
        <v>0</v>
      </c>
      <c r="V85" s="88">
        <v>0</v>
      </c>
      <c r="W85">
        <v>1</v>
      </c>
      <c r="X85">
        <v>2</v>
      </c>
    </row>
    <row r="86" spans="1:24" x14ac:dyDescent="0.25">
      <c r="A86" s="88" t="s">
        <v>72</v>
      </c>
      <c r="B86" s="88" t="str">
        <f>B78</f>
        <v>Age (AGE)</v>
      </c>
      <c r="C86" s="9">
        <f>Age!AW3</f>
        <v>0</v>
      </c>
      <c r="D86" s="16">
        <v>1</v>
      </c>
      <c r="E86" s="16">
        <v>2</v>
      </c>
      <c r="F86" s="16">
        <v>3</v>
      </c>
      <c r="G86" s="16">
        <v>4</v>
      </c>
      <c r="H86" s="16">
        <v>5</v>
      </c>
      <c r="I86" s="16">
        <v>6</v>
      </c>
      <c r="J86" s="16">
        <v>7</v>
      </c>
      <c r="K86" s="16">
        <v>8</v>
      </c>
      <c r="L86" s="16">
        <v>9</v>
      </c>
      <c r="M86" s="16">
        <v>10</v>
      </c>
      <c r="N86" s="16">
        <v>11</v>
      </c>
      <c r="O86" s="16">
        <v>12</v>
      </c>
      <c r="P86" s="16">
        <v>13</v>
      </c>
      <c r="Q86" s="16">
        <v>14</v>
      </c>
      <c r="R86" s="16">
        <v>15</v>
      </c>
      <c r="S86" s="16">
        <v>16</v>
      </c>
      <c r="T86" s="16">
        <v>17</v>
      </c>
      <c r="U86" s="16">
        <v>18</v>
      </c>
      <c r="V86" s="16">
        <v>19</v>
      </c>
      <c r="W86" s="16">
        <v>20</v>
      </c>
      <c r="X86" s="16">
        <v>21</v>
      </c>
    </row>
    <row r="87" spans="1:24" x14ac:dyDescent="0.25">
      <c r="A87" s="88" t="s">
        <v>72</v>
      </c>
      <c r="B87" s="88" t="str">
        <f>B79</f>
        <v>automation status (AS)</v>
      </c>
      <c r="C87">
        <v>0</v>
      </c>
      <c r="D87" s="88">
        <v>0</v>
      </c>
      <c r="E87" s="88">
        <v>0</v>
      </c>
      <c r="F87" s="88">
        <v>0</v>
      </c>
      <c r="G87" s="88">
        <v>0</v>
      </c>
      <c r="H87" s="88">
        <v>0</v>
      </c>
      <c r="I87" s="88">
        <v>0</v>
      </c>
      <c r="J87" s="88">
        <v>0</v>
      </c>
      <c r="K87" s="88">
        <v>0</v>
      </c>
      <c r="L87" s="88">
        <v>0</v>
      </c>
      <c r="M87" s="88">
        <v>0</v>
      </c>
      <c r="N87" s="88">
        <v>0</v>
      </c>
      <c r="O87" s="88">
        <v>0</v>
      </c>
      <c r="P87" s="88">
        <v>0</v>
      </c>
      <c r="Q87" s="88">
        <v>0</v>
      </c>
      <c r="R87" s="88">
        <v>0</v>
      </c>
      <c r="S87" s="88">
        <v>0</v>
      </c>
      <c r="T87" s="88">
        <v>0</v>
      </c>
      <c r="U87" s="88">
        <v>0</v>
      </c>
      <c r="V87" s="88">
        <v>0</v>
      </c>
      <c r="W87">
        <v>1</v>
      </c>
      <c r="X87">
        <v>1</v>
      </c>
    </row>
    <row r="88" spans="1:24" x14ac:dyDescent="0.25">
      <c r="A88" s="88" t="s">
        <v>72</v>
      </c>
      <c r="B88" s="88" t="str">
        <f>B80</f>
        <v>demutualisation status (DS)</v>
      </c>
      <c r="C88">
        <v>0</v>
      </c>
      <c r="D88" s="88">
        <v>0</v>
      </c>
      <c r="E88" s="88">
        <v>0</v>
      </c>
      <c r="F88" s="88">
        <v>0</v>
      </c>
      <c r="G88" s="88">
        <v>0</v>
      </c>
      <c r="H88" s="88">
        <v>0</v>
      </c>
      <c r="I88" s="88">
        <v>0</v>
      </c>
      <c r="J88" s="88">
        <v>0</v>
      </c>
      <c r="K88" s="88">
        <v>0</v>
      </c>
      <c r="L88" s="88">
        <v>0</v>
      </c>
      <c r="M88" s="88">
        <v>0</v>
      </c>
      <c r="N88" s="88">
        <v>0</v>
      </c>
      <c r="O88" s="88">
        <v>0</v>
      </c>
      <c r="P88" s="88">
        <v>0</v>
      </c>
      <c r="Q88" s="88">
        <v>0</v>
      </c>
      <c r="R88" s="88">
        <v>0</v>
      </c>
      <c r="S88" s="88">
        <v>0</v>
      </c>
      <c r="T88" s="88">
        <v>0</v>
      </c>
      <c r="U88" s="88">
        <v>0</v>
      </c>
      <c r="V88" s="88">
        <v>0</v>
      </c>
      <c r="W88" s="88">
        <v>0</v>
      </c>
      <c r="X88" s="88">
        <v>0</v>
      </c>
    </row>
    <row r="89" spans="1:24" x14ac:dyDescent="0.25">
      <c r="A89" s="88" t="s">
        <v>72</v>
      </c>
      <c r="B89" s="88" t="str">
        <f>B81</f>
        <v>Economic status (ES)</v>
      </c>
      <c r="C89">
        <v>0</v>
      </c>
      <c r="D89" s="88">
        <v>0</v>
      </c>
      <c r="E89" s="88">
        <v>0</v>
      </c>
      <c r="F89" s="88">
        <v>0</v>
      </c>
      <c r="G89" s="88">
        <v>0</v>
      </c>
      <c r="H89" s="88">
        <v>0</v>
      </c>
      <c r="I89" s="88">
        <v>0</v>
      </c>
      <c r="J89" s="88">
        <v>0</v>
      </c>
      <c r="K89" s="88">
        <v>0</v>
      </c>
      <c r="L89" s="88">
        <v>0</v>
      </c>
      <c r="M89" s="88">
        <v>0</v>
      </c>
      <c r="N89" s="88">
        <v>0</v>
      </c>
      <c r="O89" s="88">
        <v>0</v>
      </c>
      <c r="P89" s="88">
        <v>0</v>
      </c>
      <c r="Q89" s="88">
        <v>0</v>
      </c>
      <c r="R89" s="88">
        <v>0</v>
      </c>
      <c r="S89" s="88">
        <v>0</v>
      </c>
      <c r="T89" s="88">
        <v>0</v>
      </c>
      <c r="U89" s="88">
        <v>0</v>
      </c>
      <c r="V89" s="88">
        <v>0</v>
      </c>
      <c r="W89" s="88">
        <v>0</v>
      </c>
      <c r="X89" s="88">
        <v>0</v>
      </c>
    </row>
    <row r="90" spans="1:24" x14ac:dyDescent="0.25">
      <c r="A90" t="str">
        <f>'Market Cap % GDP'!AX2</f>
        <v>Uganda</v>
      </c>
      <c r="B90" s="88" t="str">
        <f>B82</f>
        <v>Market  capitalisation (MK)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0.2</v>
      </c>
      <c r="L90" s="16">
        <v>0.4</v>
      </c>
      <c r="M90" s="16">
        <v>0.3</v>
      </c>
      <c r="N90" s="16">
        <v>0.6</v>
      </c>
      <c r="O90" s="16">
        <v>0.8</v>
      </c>
      <c r="P90" s="16">
        <v>0.7</v>
      </c>
      <c r="Q90" s="16">
        <v>1.2</v>
      </c>
      <c r="R90" s="16">
        <v>1.1000000000000001</v>
      </c>
      <c r="S90" s="16">
        <v>1.2</v>
      </c>
      <c r="T90" s="16">
        <v>7.8</v>
      </c>
      <c r="U90" s="16">
        <v>21.3</v>
      </c>
      <c r="V90" s="16">
        <v>23.7</v>
      </c>
      <c r="W90" s="16">
        <v>10.4</v>
      </c>
      <c r="X90" s="16">
        <v>46</v>
      </c>
    </row>
    <row r="91" spans="1:24" x14ac:dyDescent="0.25">
      <c r="A91" s="88" t="s">
        <v>76</v>
      </c>
      <c r="B91" s="88" t="str">
        <f>B83</f>
        <v>Stock Turnover(ST)</v>
      </c>
      <c r="C91" s="88">
        <v>0</v>
      </c>
      <c r="D91" s="88">
        <v>0</v>
      </c>
      <c r="E91" s="88">
        <v>0</v>
      </c>
      <c r="F91" s="88">
        <v>0</v>
      </c>
      <c r="G91" s="88">
        <v>0</v>
      </c>
      <c r="H91" s="88">
        <v>0</v>
      </c>
      <c r="I91" s="88">
        <v>0</v>
      </c>
      <c r="J91" s="88">
        <v>0</v>
      </c>
      <c r="K91" s="88">
        <v>0</v>
      </c>
      <c r="L91" s="88">
        <v>0</v>
      </c>
      <c r="M91" s="88">
        <v>0</v>
      </c>
      <c r="N91" s="88">
        <v>0</v>
      </c>
      <c r="O91" s="88">
        <v>0</v>
      </c>
      <c r="P91" s="88">
        <v>0</v>
      </c>
      <c r="Q91" s="88">
        <v>0</v>
      </c>
      <c r="R91" s="88">
        <v>0</v>
      </c>
      <c r="S91" s="88">
        <v>0.1</v>
      </c>
      <c r="T91" s="88">
        <v>0.1</v>
      </c>
      <c r="U91" s="88">
        <v>0.5</v>
      </c>
      <c r="V91" s="88">
        <v>0.1</v>
      </c>
      <c r="W91" s="88">
        <v>0.1</v>
      </c>
      <c r="X91" s="88">
        <v>0.1</v>
      </c>
    </row>
    <row r="92" spans="1:24" x14ac:dyDescent="0.25">
      <c r="A92" s="88" t="s">
        <v>76</v>
      </c>
      <c r="B92" s="88" t="str">
        <f>B84</f>
        <v>Exchange listing(EL)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1</v>
      </c>
      <c r="L92" s="16">
        <v>1</v>
      </c>
      <c r="M92" s="16">
        <v>2</v>
      </c>
      <c r="N92" s="16">
        <v>2</v>
      </c>
      <c r="O92" s="16">
        <v>3</v>
      </c>
      <c r="P92" s="16">
        <v>3</v>
      </c>
      <c r="Q92" s="16">
        <v>5</v>
      </c>
      <c r="R92" s="16">
        <v>5</v>
      </c>
      <c r="S92" s="16">
        <v>5</v>
      </c>
      <c r="T92" s="16">
        <v>5</v>
      </c>
      <c r="U92" s="16">
        <v>6</v>
      </c>
      <c r="V92" s="16">
        <v>8</v>
      </c>
      <c r="W92" s="16">
        <v>8</v>
      </c>
      <c r="X92" s="16">
        <v>8</v>
      </c>
    </row>
    <row r="93" spans="1:24" x14ac:dyDescent="0.25">
      <c r="A93" s="88" t="s">
        <v>76</v>
      </c>
      <c r="B93" s="88" t="str">
        <f>B85</f>
        <v>Time since automation (TSA)</v>
      </c>
      <c r="C93">
        <v>0</v>
      </c>
      <c r="D93" s="88">
        <v>0</v>
      </c>
      <c r="E93" s="88">
        <v>0</v>
      </c>
      <c r="F93" s="88">
        <v>0</v>
      </c>
      <c r="G93" s="88">
        <v>0</v>
      </c>
      <c r="H93" s="88">
        <v>0</v>
      </c>
      <c r="I93" s="88">
        <v>0</v>
      </c>
      <c r="J93" s="88">
        <v>0</v>
      </c>
      <c r="K93" s="88">
        <v>0</v>
      </c>
      <c r="L93" s="88">
        <v>0</v>
      </c>
      <c r="M93" s="88">
        <v>0</v>
      </c>
      <c r="N93" s="88">
        <v>0</v>
      </c>
      <c r="O93" s="88">
        <v>0</v>
      </c>
      <c r="P93" s="88">
        <v>0</v>
      </c>
      <c r="Q93" s="88">
        <v>0</v>
      </c>
      <c r="R93" s="88">
        <v>0</v>
      </c>
      <c r="S93" s="88">
        <v>0</v>
      </c>
      <c r="T93" s="88">
        <v>0</v>
      </c>
      <c r="U93" s="88">
        <v>0</v>
      </c>
      <c r="V93" s="88">
        <v>0</v>
      </c>
      <c r="W93" s="88">
        <v>0</v>
      </c>
      <c r="X93">
        <v>1</v>
      </c>
    </row>
    <row r="94" spans="1:24" x14ac:dyDescent="0.25">
      <c r="A94" s="88" t="s">
        <v>76</v>
      </c>
      <c r="B94" s="88" t="str">
        <f>B86</f>
        <v>Age (AGE)</v>
      </c>
      <c r="C94">
        <f>Sheet3!AX3</f>
        <v>0</v>
      </c>
      <c r="D94" s="88">
        <f>Sheet3!AY3</f>
        <v>0</v>
      </c>
      <c r="E94" s="88">
        <f>Sheet3!AZ3</f>
        <v>0</v>
      </c>
      <c r="F94" s="88">
        <f>Sheet3!BA3</f>
        <v>0</v>
      </c>
      <c r="G94" s="88">
        <f>Sheet3!BB3</f>
        <v>0</v>
      </c>
      <c r="H94" s="88">
        <f>Sheet3!BC3</f>
        <v>0</v>
      </c>
      <c r="I94" s="88">
        <f>Sheet3!BD3</f>
        <v>0</v>
      </c>
      <c r="J94" s="16">
        <v>1</v>
      </c>
      <c r="K94" s="16">
        <v>2</v>
      </c>
      <c r="L94" s="16">
        <v>3</v>
      </c>
      <c r="M94" s="16">
        <v>4</v>
      </c>
      <c r="N94" s="16">
        <v>5</v>
      </c>
      <c r="O94" s="16">
        <v>6</v>
      </c>
      <c r="P94" s="16">
        <v>7</v>
      </c>
      <c r="Q94" s="16">
        <v>8</v>
      </c>
      <c r="R94" s="16">
        <v>9</v>
      </c>
      <c r="S94" s="16">
        <v>10</v>
      </c>
      <c r="T94" s="16">
        <v>11</v>
      </c>
      <c r="U94" s="16">
        <v>12</v>
      </c>
      <c r="V94" s="16">
        <v>13</v>
      </c>
      <c r="W94" s="16">
        <v>14</v>
      </c>
      <c r="X94" s="16">
        <v>15</v>
      </c>
    </row>
    <row r="95" spans="1:24" x14ac:dyDescent="0.25">
      <c r="A95" s="88" t="s">
        <v>76</v>
      </c>
      <c r="B95" s="88" t="str">
        <f>B87</f>
        <v>automation status (AS)</v>
      </c>
      <c r="C95">
        <v>0</v>
      </c>
      <c r="D95" s="88">
        <v>0</v>
      </c>
      <c r="E95" s="88">
        <v>0</v>
      </c>
      <c r="F95" s="88">
        <v>0</v>
      </c>
      <c r="G95" s="88">
        <v>0</v>
      </c>
      <c r="H95" s="88">
        <v>0</v>
      </c>
      <c r="I95" s="88">
        <v>0</v>
      </c>
      <c r="J95" s="88">
        <v>0</v>
      </c>
      <c r="K95" s="88">
        <v>0</v>
      </c>
      <c r="L95" s="88">
        <v>0</v>
      </c>
      <c r="M95" s="88">
        <v>0</v>
      </c>
      <c r="N95" s="88">
        <v>0</v>
      </c>
      <c r="O95" s="88">
        <v>0</v>
      </c>
      <c r="P95" s="88">
        <v>0</v>
      </c>
      <c r="Q95" s="88">
        <v>0</v>
      </c>
      <c r="R95" s="88">
        <v>0</v>
      </c>
      <c r="S95" s="88">
        <v>0</v>
      </c>
      <c r="T95" s="88">
        <v>0</v>
      </c>
      <c r="U95" s="88">
        <v>0</v>
      </c>
      <c r="V95" s="88">
        <v>0</v>
      </c>
      <c r="W95" s="88">
        <v>0</v>
      </c>
      <c r="X95">
        <v>1</v>
      </c>
    </row>
    <row r="96" spans="1:24" x14ac:dyDescent="0.25">
      <c r="A96" s="88" t="s">
        <v>76</v>
      </c>
      <c r="B96" s="88" t="str">
        <f>B88</f>
        <v>demutualisation status (DS)</v>
      </c>
      <c r="C96">
        <v>0</v>
      </c>
      <c r="D96" s="88">
        <v>0</v>
      </c>
      <c r="E96" s="88">
        <v>0</v>
      </c>
      <c r="F96" s="88">
        <v>0</v>
      </c>
      <c r="G96" s="88">
        <v>0</v>
      </c>
      <c r="H96" s="88">
        <v>0</v>
      </c>
      <c r="I96" s="88">
        <v>0</v>
      </c>
      <c r="J96" s="88">
        <v>0</v>
      </c>
      <c r="K96" s="88">
        <v>0</v>
      </c>
      <c r="L96" s="88">
        <v>0</v>
      </c>
      <c r="M96" s="88">
        <v>0</v>
      </c>
      <c r="N96" s="88">
        <v>0</v>
      </c>
      <c r="O96" s="88">
        <v>0</v>
      </c>
      <c r="P96" s="88">
        <v>0</v>
      </c>
      <c r="Q96" s="88">
        <v>0</v>
      </c>
      <c r="R96" s="88">
        <v>0</v>
      </c>
      <c r="S96" s="88">
        <v>0</v>
      </c>
      <c r="T96" s="88">
        <v>0</v>
      </c>
      <c r="U96" s="88">
        <v>0</v>
      </c>
      <c r="V96" s="88">
        <v>0</v>
      </c>
      <c r="W96" s="88">
        <v>0</v>
      </c>
      <c r="X96" s="88">
        <v>0</v>
      </c>
    </row>
    <row r="97" spans="1:24" x14ac:dyDescent="0.25">
      <c r="A97" s="88" t="s">
        <v>76</v>
      </c>
      <c r="B97" s="88" t="str">
        <f>B89</f>
        <v>Economic status (ES)</v>
      </c>
      <c r="C97">
        <v>0</v>
      </c>
      <c r="D97" s="88">
        <v>0</v>
      </c>
      <c r="E97" s="88">
        <v>0</v>
      </c>
      <c r="F97" s="88">
        <v>0</v>
      </c>
      <c r="G97" s="88">
        <v>0</v>
      </c>
      <c r="H97" s="88">
        <v>0</v>
      </c>
      <c r="I97" s="88">
        <v>0</v>
      </c>
      <c r="J97" s="88">
        <v>0</v>
      </c>
      <c r="K97" s="88">
        <v>0</v>
      </c>
      <c r="L97" s="88">
        <v>0</v>
      </c>
      <c r="M97" s="88">
        <v>0</v>
      </c>
      <c r="N97" s="88">
        <v>0</v>
      </c>
      <c r="O97" s="88">
        <v>0</v>
      </c>
      <c r="P97" s="88">
        <v>0</v>
      </c>
      <c r="Q97" s="88">
        <v>0</v>
      </c>
      <c r="R97" s="88">
        <v>0</v>
      </c>
      <c r="S97" s="88">
        <v>0</v>
      </c>
      <c r="T97" s="88">
        <v>0</v>
      </c>
      <c r="U97" s="88">
        <v>0</v>
      </c>
      <c r="V97" s="88">
        <v>0</v>
      </c>
      <c r="W97" s="88">
        <v>0</v>
      </c>
      <c r="X97" s="88">
        <v>0</v>
      </c>
    </row>
    <row r="98" spans="1:24" x14ac:dyDescent="0.25">
      <c r="A98" s="88" t="str">
        <f>'Market Cap % GDP'!AY2</f>
        <v>Malawi</v>
      </c>
      <c r="B98" s="88" t="str">
        <f>B90</f>
        <v>Market  capitalisation (MK)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2.1</v>
      </c>
      <c r="L98" s="16">
        <v>1.4</v>
      </c>
      <c r="M98" s="16">
        <v>2.8</v>
      </c>
      <c r="N98" s="16">
        <v>3.2</v>
      </c>
      <c r="O98" s="16">
        <v>3.7</v>
      </c>
      <c r="P98" s="16">
        <v>3.6</v>
      </c>
      <c r="Q98" s="16">
        <v>6.1</v>
      </c>
      <c r="R98" s="16">
        <v>8.4</v>
      </c>
      <c r="S98" s="16">
        <v>18.8</v>
      </c>
      <c r="T98" s="16">
        <v>20.9</v>
      </c>
      <c r="U98" s="16">
        <v>41.4</v>
      </c>
      <c r="V98" s="16">
        <v>27.5</v>
      </c>
      <c r="W98" s="16">
        <v>25.2</v>
      </c>
      <c r="X98" s="16">
        <v>24.6</v>
      </c>
    </row>
    <row r="99" spans="1:24" x14ac:dyDescent="0.25">
      <c r="A99" s="88" t="s">
        <v>75</v>
      </c>
      <c r="B99" s="88" t="str">
        <f>B91</f>
        <v>Stock Turnover(ST)</v>
      </c>
      <c r="C99" s="88">
        <v>0</v>
      </c>
      <c r="D99" s="88">
        <v>0</v>
      </c>
      <c r="E99" s="88">
        <v>0</v>
      </c>
      <c r="F99" s="88">
        <v>0</v>
      </c>
      <c r="G99" s="88">
        <v>0</v>
      </c>
      <c r="H99" s="88">
        <v>0</v>
      </c>
      <c r="I99" s="88">
        <v>0</v>
      </c>
      <c r="J99" s="88">
        <v>0</v>
      </c>
      <c r="K99" s="88">
        <v>0.1</v>
      </c>
      <c r="L99" s="88">
        <v>0.1</v>
      </c>
      <c r="M99" s="88">
        <v>0</v>
      </c>
      <c r="N99" s="88">
        <v>0</v>
      </c>
      <c r="O99" s="88">
        <v>0.2</v>
      </c>
      <c r="P99" s="88">
        <v>0.3</v>
      </c>
      <c r="Q99" s="88">
        <v>0.2</v>
      </c>
      <c r="R99" s="88">
        <v>0.3</v>
      </c>
      <c r="S99" s="88">
        <v>0.5</v>
      </c>
      <c r="T99" s="88">
        <v>1</v>
      </c>
      <c r="U99" s="88">
        <v>1.4</v>
      </c>
      <c r="V99" s="88">
        <v>0.4</v>
      </c>
      <c r="W99" s="88">
        <v>0.4</v>
      </c>
      <c r="X99" s="88">
        <v>0.9</v>
      </c>
    </row>
    <row r="100" spans="1:24" x14ac:dyDescent="0.25">
      <c r="A100" s="88" t="s">
        <v>75</v>
      </c>
      <c r="B100" s="88" t="str">
        <f>B92</f>
        <v>Exchange listing(EL)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</v>
      </c>
      <c r="J100" s="16">
        <v>3</v>
      </c>
      <c r="K100" s="16">
        <v>6</v>
      </c>
      <c r="L100" s="16">
        <v>7</v>
      </c>
      <c r="M100" s="16">
        <v>8</v>
      </c>
      <c r="N100" s="16">
        <v>8</v>
      </c>
      <c r="O100" s="16">
        <v>8</v>
      </c>
      <c r="P100" s="16">
        <v>8</v>
      </c>
      <c r="Q100" s="16">
        <v>8</v>
      </c>
      <c r="R100" s="16">
        <v>9</v>
      </c>
      <c r="S100" s="16">
        <v>10</v>
      </c>
      <c r="T100" s="16">
        <v>12</v>
      </c>
      <c r="U100" s="16">
        <v>15</v>
      </c>
      <c r="V100" s="16">
        <v>15</v>
      </c>
      <c r="W100" s="16">
        <v>14</v>
      </c>
      <c r="X100" s="16">
        <v>14</v>
      </c>
    </row>
    <row r="101" spans="1:24" x14ac:dyDescent="0.25">
      <c r="A101" s="88" t="s">
        <v>75</v>
      </c>
      <c r="B101" s="88" t="str">
        <f>B93</f>
        <v>Time since automation (TSA)</v>
      </c>
      <c r="C101" s="9">
        <f>TSA!AY3</f>
        <v>0</v>
      </c>
      <c r="D101" s="9">
        <f>TSA!AZ3</f>
        <v>0</v>
      </c>
      <c r="E101" s="9">
        <f>TSA!BA3</f>
        <v>0</v>
      </c>
      <c r="F101" s="9">
        <f>TSA!BB3</f>
        <v>0</v>
      </c>
      <c r="G101" s="9">
        <f>TSA!BC3</f>
        <v>0</v>
      </c>
      <c r="H101" s="9">
        <f>TSA!BD3</f>
        <v>0</v>
      </c>
      <c r="I101" s="9">
        <f>TSA!BE3</f>
        <v>0</v>
      </c>
      <c r="J101" s="9">
        <f>TSA!BF3</f>
        <v>0</v>
      </c>
      <c r="K101" s="9">
        <f>TSA!BG3</f>
        <v>0</v>
      </c>
      <c r="L101" s="9">
        <f>TSA!BH3</f>
        <v>0</v>
      </c>
      <c r="M101" s="9">
        <f>TSA!BI3</f>
        <v>0</v>
      </c>
      <c r="N101" s="9">
        <f>TSA!BJ3</f>
        <v>0</v>
      </c>
      <c r="O101" s="9">
        <f>TSA!BK3</f>
        <v>0</v>
      </c>
      <c r="P101" s="9">
        <f>TSA!BL3</f>
        <v>0</v>
      </c>
      <c r="Q101" s="9">
        <f>TSA!BM3</f>
        <v>0</v>
      </c>
      <c r="R101" s="9">
        <f>TSA!BN3</f>
        <v>0</v>
      </c>
      <c r="S101" s="9">
        <f>TSA!BO3</f>
        <v>0</v>
      </c>
      <c r="T101" s="9">
        <f>TSA!BP3</f>
        <v>0</v>
      </c>
      <c r="U101" s="9">
        <f>TSA!BQ3</f>
        <v>0</v>
      </c>
      <c r="V101" s="9">
        <f>TSA!BR3</f>
        <v>0</v>
      </c>
      <c r="W101" s="9">
        <f>TSA!BS3</f>
        <v>0</v>
      </c>
      <c r="X101" s="9">
        <f>TSA!BT3</f>
        <v>0</v>
      </c>
    </row>
    <row r="102" spans="1:24" x14ac:dyDescent="0.25">
      <c r="A102" s="88" t="s">
        <v>75</v>
      </c>
      <c r="B102" s="88" t="str">
        <f>B94</f>
        <v>Age (AGE)</v>
      </c>
      <c r="C102" s="9">
        <f>Age!AY3</f>
        <v>0</v>
      </c>
      <c r="D102" s="9">
        <f>Age!AZ3</f>
        <v>0</v>
      </c>
      <c r="E102" s="9">
        <f>Age!BA3</f>
        <v>0</v>
      </c>
      <c r="F102" s="9">
        <f>Age!BB3</f>
        <v>0</v>
      </c>
      <c r="G102" s="9">
        <f>Age!BC3</f>
        <v>0</v>
      </c>
      <c r="H102">
        <v>1</v>
      </c>
      <c r="I102">
        <v>2</v>
      </c>
      <c r="J102">
        <v>3</v>
      </c>
      <c r="K102">
        <v>4</v>
      </c>
      <c r="L102">
        <v>5</v>
      </c>
      <c r="M102" s="88">
        <v>6</v>
      </c>
      <c r="N102" s="88">
        <v>7</v>
      </c>
      <c r="O102" s="88">
        <v>8</v>
      </c>
      <c r="P102" s="88">
        <v>9</v>
      </c>
      <c r="Q102" s="88">
        <v>10</v>
      </c>
      <c r="R102" s="88">
        <v>11</v>
      </c>
      <c r="S102" s="88">
        <v>12</v>
      </c>
      <c r="T102" s="88">
        <v>13</v>
      </c>
      <c r="U102" s="88">
        <v>14</v>
      </c>
      <c r="V102" s="88">
        <v>15</v>
      </c>
      <c r="W102" s="88">
        <v>16</v>
      </c>
      <c r="X102" s="88">
        <v>17</v>
      </c>
    </row>
    <row r="103" spans="1:24" x14ac:dyDescent="0.25">
      <c r="A103" s="88" t="s">
        <v>75</v>
      </c>
      <c r="B103" s="88" t="str">
        <f>B95</f>
        <v>automation status (AS)</v>
      </c>
      <c r="C103">
        <v>0</v>
      </c>
      <c r="D103" s="88">
        <v>0</v>
      </c>
      <c r="E103" s="88">
        <v>0</v>
      </c>
      <c r="F103" s="88">
        <v>0</v>
      </c>
      <c r="G103" s="88">
        <v>0</v>
      </c>
      <c r="H103" s="88">
        <v>0</v>
      </c>
      <c r="I103" s="88">
        <v>0</v>
      </c>
      <c r="J103" s="88">
        <v>0</v>
      </c>
      <c r="K103" s="88">
        <v>0</v>
      </c>
      <c r="L103" s="88">
        <v>0</v>
      </c>
      <c r="M103" s="88">
        <v>0</v>
      </c>
      <c r="N103" s="88">
        <v>0</v>
      </c>
      <c r="O103" s="88">
        <v>0</v>
      </c>
      <c r="P103" s="88">
        <v>0</v>
      </c>
      <c r="Q103" s="88">
        <v>0</v>
      </c>
      <c r="R103" s="88">
        <v>0</v>
      </c>
      <c r="S103" s="88">
        <v>0</v>
      </c>
      <c r="T103" s="88">
        <v>0</v>
      </c>
      <c r="U103" s="88">
        <v>0</v>
      </c>
      <c r="V103" s="88">
        <v>0</v>
      </c>
      <c r="W103" s="88">
        <v>0</v>
      </c>
      <c r="X103" s="88">
        <v>0</v>
      </c>
    </row>
    <row r="104" spans="1:24" x14ac:dyDescent="0.25">
      <c r="A104" s="88" t="s">
        <v>75</v>
      </c>
      <c r="B104" s="88" t="str">
        <f>B96</f>
        <v>demutualisation status (DS)</v>
      </c>
      <c r="C104">
        <v>0</v>
      </c>
      <c r="D104" s="88">
        <v>0</v>
      </c>
      <c r="E104" s="88">
        <v>0</v>
      </c>
      <c r="F104" s="88">
        <v>0</v>
      </c>
      <c r="G104" s="88">
        <v>0</v>
      </c>
      <c r="H104" s="88">
        <v>0</v>
      </c>
      <c r="I104" s="88">
        <v>0</v>
      </c>
      <c r="J104" s="88">
        <v>0</v>
      </c>
      <c r="K104" s="88">
        <v>0</v>
      </c>
      <c r="L104" s="88">
        <v>0</v>
      </c>
      <c r="M104" s="88">
        <v>0</v>
      </c>
      <c r="N104" s="88">
        <v>0</v>
      </c>
      <c r="O104" s="88">
        <v>0</v>
      </c>
      <c r="P104" s="88">
        <v>0</v>
      </c>
      <c r="Q104" s="88">
        <v>0</v>
      </c>
      <c r="R104" s="88">
        <v>0</v>
      </c>
      <c r="S104" s="88">
        <v>0</v>
      </c>
      <c r="T104" s="88">
        <v>0</v>
      </c>
      <c r="U104" s="88">
        <v>0</v>
      </c>
      <c r="V104" s="88">
        <v>0</v>
      </c>
      <c r="W104" s="88">
        <v>0</v>
      </c>
      <c r="X104" s="88">
        <v>0</v>
      </c>
    </row>
    <row r="105" spans="1:24" x14ac:dyDescent="0.25">
      <c r="A105" s="88" t="s">
        <v>75</v>
      </c>
      <c r="B105" s="88" t="str">
        <f t="shared" ref="B105" si="0">B97</f>
        <v>Economic status (ES)</v>
      </c>
      <c r="C105">
        <v>0</v>
      </c>
      <c r="D105" s="88">
        <v>0</v>
      </c>
      <c r="E105" s="88">
        <v>0</v>
      </c>
      <c r="F105" s="88">
        <v>0</v>
      </c>
      <c r="G105" s="88">
        <v>0</v>
      </c>
      <c r="H105" s="88">
        <v>0</v>
      </c>
      <c r="I105" s="88">
        <v>0</v>
      </c>
      <c r="J105" s="88">
        <v>0</v>
      </c>
      <c r="K105" s="88">
        <v>0</v>
      </c>
      <c r="L105" s="88">
        <v>0</v>
      </c>
      <c r="M105" s="88">
        <v>0</v>
      </c>
      <c r="N105" s="88">
        <v>0</v>
      </c>
      <c r="O105" s="88">
        <v>0</v>
      </c>
      <c r="P105" s="88">
        <v>0</v>
      </c>
      <c r="Q105" s="88">
        <v>0</v>
      </c>
      <c r="R105" s="88">
        <v>0</v>
      </c>
      <c r="S105" s="88">
        <v>0</v>
      </c>
      <c r="T105" s="88">
        <v>0</v>
      </c>
      <c r="U105" s="88">
        <v>0</v>
      </c>
      <c r="V105" s="88">
        <v>0</v>
      </c>
      <c r="W105" s="88">
        <v>0</v>
      </c>
      <c r="X105" s="8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S.Exchanges Status</vt:lpstr>
      <vt:lpstr>Age</vt:lpstr>
      <vt:lpstr>Reg Data</vt:lpstr>
      <vt:lpstr>Listed Co.s</vt:lpstr>
      <vt:lpstr>Market Cap % GDP</vt:lpstr>
      <vt:lpstr>Turnover % GDP</vt:lpstr>
      <vt:lpstr>DATA</vt:lpstr>
      <vt:lpstr>Sheet2</vt:lpstr>
      <vt:lpstr>AS</vt:lpstr>
      <vt:lpstr>TSA</vt:lpstr>
      <vt:lpstr>Sheet3</vt:lpstr>
    </vt:vector>
  </TitlesOfParts>
  <Company>IFS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jumbo</cp:lastModifiedBy>
  <dcterms:created xsi:type="dcterms:W3CDTF">2010-12-03T11:59:54Z</dcterms:created>
  <dcterms:modified xsi:type="dcterms:W3CDTF">2015-02-26T23:18:59Z</dcterms:modified>
</cp:coreProperties>
</file>