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560" yWindow="560" windowWidth="25040" windowHeight="13700" tabRatio="500"/>
  </bookViews>
  <sheets>
    <sheet name="Complete_winsorize_minRELSIZE" sheetId="1" r:id="rId1"/>
  </sheets>
  <externalReferences>
    <externalReference r:id="rId2"/>
  </externalReferences>
  <definedNames>
    <definedName name="_xlnm._FilterDatabase" localSheetId="0" hidden="1">Complete_winsorize_minRELSIZE!$A$1:$AI$64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I60" i="1" l="1"/>
  <c r="AH60" i="1"/>
  <c r="AG60" i="1"/>
  <c r="AF60" i="1"/>
  <c r="AE60" i="1"/>
  <c r="AD60" i="1"/>
  <c r="AC60" i="1"/>
  <c r="AB60" i="1"/>
  <c r="AA60" i="1"/>
  <c r="Z60" i="1"/>
  <c r="Y60" i="1"/>
  <c r="X60" i="1"/>
  <c r="F60" i="1"/>
  <c r="B60" i="1"/>
  <c r="AI33" i="1"/>
  <c r="AH33" i="1"/>
  <c r="AG33" i="1"/>
  <c r="AF33" i="1"/>
  <c r="AE33" i="1"/>
  <c r="AD33" i="1"/>
  <c r="AC33" i="1"/>
  <c r="AB33" i="1"/>
  <c r="AA33" i="1"/>
  <c r="Z33" i="1"/>
  <c r="Y33" i="1"/>
  <c r="X33" i="1"/>
  <c r="F33" i="1"/>
  <c r="B33" i="1"/>
  <c r="AI45" i="1"/>
  <c r="AH45" i="1"/>
  <c r="AG45" i="1"/>
  <c r="AF45" i="1"/>
  <c r="AE45" i="1"/>
  <c r="AD45" i="1"/>
  <c r="AC45" i="1"/>
  <c r="AB45" i="1"/>
  <c r="AA45" i="1"/>
  <c r="Z45" i="1"/>
  <c r="Y45" i="1"/>
  <c r="X45" i="1"/>
  <c r="F45" i="1"/>
  <c r="B45" i="1"/>
  <c r="AI59" i="1"/>
  <c r="AH59" i="1"/>
  <c r="AG59" i="1"/>
  <c r="AF59" i="1"/>
  <c r="AE59" i="1"/>
  <c r="AD59" i="1"/>
  <c r="AC59" i="1"/>
  <c r="AB59" i="1"/>
  <c r="AA59" i="1"/>
  <c r="Z59" i="1"/>
  <c r="Y59" i="1"/>
  <c r="X59" i="1"/>
  <c r="F59" i="1"/>
  <c r="B59" i="1"/>
  <c r="AI9" i="1"/>
  <c r="AH9" i="1"/>
  <c r="AG9" i="1"/>
  <c r="AF9" i="1"/>
  <c r="AE9" i="1"/>
  <c r="AD9" i="1"/>
  <c r="AC9" i="1"/>
  <c r="AB9" i="1"/>
  <c r="AA9" i="1"/>
  <c r="Z9" i="1"/>
  <c r="Y9" i="1"/>
  <c r="X9" i="1"/>
  <c r="F9" i="1"/>
  <c r="B9" i="1"/>
  <c r="AI8" i="1"/>
  <c r="AH8" i="1"/>
  <c r="AG8" i="1"/>
  <c r="AF8" i="1"/>
  <c r="AE8" i="1"/>
  <c r="AD8" i="1"/>
  <c r="AC8" i="1"/>
  <c r="AB8" i="1"/>
  <c r="AA8" i="1"/>
  <c r="Z8" i="1"/>
  <c r="Y8" i="1"/>
  <c r="X8" i="1"/>
  <c r="F8" i="1"/>
  <c r="B8" i="1"/>
  <c r="AI26" i="1"/>
  <c r="AH26" i="1"/>
  <c r="AG26" i="1"/>
  <c r="AF26" i="1"/>
  <c r="AE26" i="1"/>
  <c r="AD26" i="1"/>
  <c r="AC26" i="1"/>
  <c r="AB26" i="1"/>
  <c r="AA26" i="1"/>
  <c r="Z26" i="1"/>
  <c r="Y26" i="1"/>
  <c r="X26" i="1"/>
  <c r="F26" i="1"/>
  <c r="B26" i="1"/>
  <c r="AI58" i="1"/>
  <c r="AH58" i="1"/>
  <c r="AG58" i="1"/>
  <c r="AF58" i="1"/>
  <c r="AE58" i="1"/>
  <c r="AD58" i="1"/>
  <c r="AC58" i="1"/>
  <c r="AB58" i="1"/>
  <c r="AA58" i="1"/>
  <c r="Z58" i="1"/>
  <c r="Y58" i="1"/>
  <c r="X58" i="1"/>
  <c r="F58" i="1"/>
  <c r="B58" i="1"/>
  <c r="AI50" i="1"/>
  <c r="AH50" i="1"/>
  <c r="AG50" i="1"/>
  <c r="AF50" i="1"/>
  <c r="AE50" i="1"/>
  <c r="AD50" i="1"/>
  <c r="AC50" i="1"/>
  <c r="AB50" i="1"/>
  <c r="AA50" i="1"/>
  <c r="Z50" i="1"/>
  <c r="Y50" i="1"/>
  <c r="X50" i="1"/>
  <c r="F50" i="1"/>
  <c r="B50" i="1"/>
  <c r="AI49" i="1"/>
  <c r="AH49" i="1"/>
  <c r="AG49" i="1"/>
  <c r="AF49" i="1"/>
  <c r="AE49" i="1"/>
  <c r="AD49" i="1"/>
  <c r="AC49" i="1"/>
  <c r="AB49" i="1"/>
  <c r="AA49" i="1"/>
  <c r="Z49" i="1"/>
  <c r="Y49" i="1"/>
  <c r="X49" i="1"/>
  <c r="F49" i="1"/>
  <c r="B49" i="1"/>
  <c r="AI57" i="1"/>
  <c r="AH57" i="1"/>
  <c r="AG57" i="1"/>
  <c r="AF57" i="1"/>
  <c r="AE57" i="1"/>
  <c r="AD57" i="1"/>
  <c r="AC57" i="1"/>
  <c r="AB57" i="1"/>
  <c r="AA57" i="1"/>
  <c r="Z57" i="1"/>
  <c r="Y57" i="1"/>
  <c r="X57" i="1"/>
  <c r="F57" i="1"/>
  <c r="B57" i="1"/>
  <c r="AI22" i="1"/>
  <c r="AH22" i="1"/>
  <c r="AG22" i="1"/>
  <c r="AF22" i="1"/>
  <c r="AE22" i="1"/>
  <c r="AD22" i="1"/>
  <c r="AC22" i="1"/>
  <c r="AB22" i="1"/>
  <c r="AA22" i="1"/>
  <c r="Z22" i="1"/>
  <c r="Y22" i="1"/>
  <c r="X22" i="1"/>
  <c r="F22" i="1"/>
  <c r="B22" i="1"/>
  <c r="AI44" i="1"/>
  <c r="AH44" i="1"/>
  <c r="AG44" i="1"/>
  <c r="AF44" i="1"/>
  <c r="AE44" i="1"/>
  <c r="AD44" i="1"/>
  <c r="AC44" i="1"/>
  <c r="AB44" i="1"/>
  <c r="AA44" i="1"/>
  <c r="Z44" i="1"/>
  <c r="Y44" i="1"/>
  <c r="X44" i="1"/>
  <c r="F44" i="1"/>
  <c r="B44" i="1"/>
  <c r="AI21" i="1"/>
  <c r="AH21" i="1"/>
  <c r="AG21" i="1"/>
  <c r="AF21" i="1"/>
  <c r="AE21" i="1"/>
  <c r="AD21" i="1"/>
  <c r="AC21" i="1"/>
  <c r="AB21" i="1"/>
  <c r="AA21" i="1"/>
  <c r="Z21" i="1"/>
  <c r="Y21" i="1"/>
  <c r="X21" i="1"/>
  <c r="F21" i="1"/>
  <c r="B21" i="1"/>
  <c r="AI36" i="1"/>
  <c r="AH36" i="1"/>
  <c r="AG36" i="1"/>
  <c r="AF36" i="1"/>
  <c r="AE36" i="1"/>
  <c r="AD36" i="1"/>
  <c r="AC36" i="1"/>
  <c r="AB36" i="1"/>
  <c r="AA36" i="1"/>
  <c r="Z36" i="1"/>
  <c r="Y36" i="1"/>
  <c r="X36" i="1"/>
  <c r="F36" i="1"/>
  <c r="B36" i="1"/>
  <c r="AI25" i="1"/>
  <c r="AH25" i="1"/>
  <c r="AG25" i="1"/>
  <c r="AF25" i="1"/>
  <c r="AE25" i="1"/>
  <c r="AD25" i="1"/>
  <c r="AC25" i="1"/>
  <c r="AB25" i="1"/>
  <c r="AA25" i="1"/>
  <c r="Z25" i="1"/>
  <c r="Y25" i="1"/>
  <c r="X25" i="1"/>
  <c r="F25" i="1"/>
  <c r="B25" i="1"/>
  <c r="AI43" i="1"/>
  <c r="AH43" i="1"/>
  <c r="AG43" i="1"/>
  <c r="AF43" i="1"/>
  <c r="AE43" i="1"/>
  <c r="AD43" i="1"/>
  <c r="AC43" i="1"/>
  <c r="AB43" i="1"/>
  <c r="AA43" i="1"/>
  <c r="Z43" i="1"/>
  <c r="Y43" i="1"/>
  <c r="X43" i="1"/>
  <c r="F43" i="1"/>
  <c r="B43" i="1"/>
  <c r="AI35" i="1"/>
  <c r="AH35" i="1"/>
  <c r="AG35" i="1"/>
  <c r="AF35" i="1"/>
  <c r="AE35" i="1"/>
  <c r="AD35" i="1"/>
  <c r="AC35" i="1"/>
  <c r="AB35" i="1"/>
  <c r="AA35" i="1"/>
  <c r="Z35" i="1"/>
  <c r="Y35" i="1"/>
  <c r="X35" i="1"/>
  <c r="F35" i="1"/>
  <c r="B35" i="1"/>
  <c r="AI42" i="1"/>
  <c r="AH42" i="1"/>
  <c r="AG42" i="1"/>
  <c r="AF42" i="1"/>
  <c r="AE42" i="1"/>
  <c r="AD42" i="1"/>
  <c r="AC42" i="1"/>
  <c r="AB42" i="1"/>
  <c r="AA42" i="1"/>
  <c r="Z42" i="1"/>
  <c r="Y42" i="1"/>
  <c r="X42" i="1"/>
  <c r="F42" i="1"/>
  <c r="B42" i="1"/>
  <c r="AI48" i="1"/>
  <c r="AH48" i="1"/>
  <c r="AG48" i="1"/>
  <c r="AF48" i="1"/>
  <c r="AE48" i="1"/>
  <c r="AD48" i="1"/>
  <c r="AC48" i="1"/>
  <c r="AB48" i="1"/>
  <c r="AA48" i="1"/>
  <c r="Z48" i="1"/>
  <c r="Y48" i="1"/>
  <c r="X48" i="1"/>
  <c r="F48" i="1"/>
  <c r="B48" i="1"/>
  <c r="AI24" i="1"/>
  <c r="AH24" i="1"/>
  <c r="AG24" i="1"/>
  <c r="AF24" i="1"/>
  <c r="AE24" i="1"/>
  <c r="AD24" i="1"/>
  <c r="AC24" i="1"/>
  <c r="AB24" i="1"/>
  <c r="AA24" i="1"/>
  <c r="Z24" i="1"/>
  <c r="Y24" i="1"/>
  <c r="X24" i="1"/>
  <c r="F24" i="1"/>
  <c r="B24" i="1"/>
  <c r="AI20" i="1"/>
  <c r="AH20" i="1"/>
  <c r="AG20" i="1"/>
  <c r="AF20" i="1"/>
  <c r="AE20" i="1"/>
  <c r="AD20" i="1"/>
  <c r="AC20" i="1"/>
  <c r="AB20" i="1"/>
  <c r="AA20" i="1"/>
  <c r="Z20" i="1"/>
  <c r="Y20" i="1"/>
  <c r="X20" i="1"/>
  <c r="F20" i="1"/>
  <c r="B20" i="1"/>
  <c r="AI16" i="1"/>
  <c r="AH16" i="1"/>
  <c r="AG16" i="1"/>
  <c r="AF16" i="1"/>
  <c r="AE16" i="1"/>
  <c r="AD16" i="1"/>
  <c r="AC16" i="1"/>
  <c r="AB16" i="1"/>
  <c r="AA16" i="1"/>
  <c r="Z16" i="1"/>
  <c r="Y16" i="1"/>
  <c r="X16" i="1"/>
  <c r="F16" i="1"/>
  <c r="B16" i="1"/>
  <c r="AI19" i="1"/>
  <c r="AH19" i="1"/>
  <c r="AG19" i="1"/>
  <c r="AF19" i="1"/>
  <c r="AE19" i="1"/>
  <c r="AD19" i="1"/>
  <c r="AC19" i="1"/>
  <c r="AB19" i="1"/>
  <c r="AA19" i="1"/>
  <c r="Z19" i="1"/>
  <c r="Y19" i="1"/>
  <c r="X19" i="1"/>
  <c r="F19" i="1"/>
  <c r="B19" i="1"/>
  <c r="AI64" i="1"/>
  <c r="AH64" i="1"/>
  <c r="AG64" i="1"/>
  <c r="AF64" i="1"/>
  <c r="AE64" i="1"/>
  <c r="AD64" i="1"/>
  <c r="AC64" i="1"/>
  <c r="AB64" i="1"/>
  <c r="AA64" i="1"/>
  <c r="Z64" i="1"/>
  <c r="Y64" i="1"/>
  <c r="X64" i="1"/>
  <c r="F64" i="1"/>
  <c r="B64" i="1"/>
  <c r="AI32" i="1"/>
  <c r="AH32" i="1"/>
  <c r="AG32" i="1"/>
  <c r="AF32" i="1"/>
  <c r="AE32" i="1"/>
  <c r="AD32" i="1"/>
  <c r="AC32" i="1"/>
  <c r="AB32" i="1"/>
  <c r="AA32" i="1"/>
  <c r="Z32" i="1"/>
  <c r="Y32" i="1"/>
  <c r="X32" i="1"/>
  <c r="F32" i="1"/>
  <c r="B32" i="1"/>
  <c r="AI47" i="1"/>
  <c r="AH47" i="1"/>
  <c r="AG47" i="1"/>
  <c r="AF47" i="1"/>
  <c r="AE47" i="1"/>
  <c r="AD47" i="1"/>
  <c r="AC47" i="1"/>
  <c r="AB47" i="1"/>
  <c r="AA47" i="1"/>
  <c r="Z47" i="1"/>
  <c r="Y47" i="1"/>
  <c r="X47" i="1"/>
  <c r="F47" i="1"/>
  <c r="B47" i="1"/>
  <c r="AI41" i="1"/>
  <c r="AH41" i="1"/>
  <c r="AG41" i="1"/>
  <c r="AF41" i="1"/>
  <c r="AE41" i="1"/>
  <c r="AD41" i="1"/>
  <c r="AC41" i="1"/>
  <c r="AB41" i="1"/>
  <c r="AA41" i="1"/>
  <c r="Z41" i="1"/>
  <c r="Y41" i="1"/>
  <c r="X41" i="1"/>
  <c r="F41" i="1"/>
  <c r="B41" i="1"/>
  <c r="AI7" i="1"/>
  <c r="AH7" i="1"/>
  <c r="AG7" i="1"/>
  <c r="AF7" i="1"/>
  <c r="AE7" i="1"/>
  <c r="AD7" i="1"/>
  <c r="AC7" i="1"/>
  <c r="AB7" i="1"/>
  <c r="AA7" i="1"/>
  <c r="Z7" i="1"/>
  <c r="Y7" i="1"/>
  <c r="X7" i="1"/>
  <c r="F7" i="1"/>
  <c r="B7" i="1"/>
  <c r="AI6" i="1"/>
  <c r="AH6" i="1"/>
  <c r="AG6" i="1"/>
  <c r="AF6" i="1"/>
  <c r="AE6" i="1"/>
  <c r="AD6" i="1"/>
  <c r="AC6" i="1"/>
  <c r="AB6" i="1"/>
  <c r="AA6" i="1"/>
  <c r="Z6" i="1"/>
  <c r="Y6" i="1"/>
  <c r="X6" i="1"/>
  <c r="F6" i="1"/>
  <c r="B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F56" i="1"/>
  <c r="B56" i="1"/>
  <c r="AI5" i="1"/>
  <c r="AH5" i="1"/>
  <c r="AG5" i="1"/>
  <c r="AF5" i="1"/>
  <c r="AE5" i="1"/>
  <c r="AD5" i="1"/>
  <c r="AC5" i="1"/>
  <c r="AB5" i="1"/>
  <c r="AA5" i="1"/>
  <c r="Z5" i="1"/>
  <c r="Y5" i="1"/>
  <c r="X5" i="1"/>
  <c r="F5" i="1"/>
  <c r="B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F15" i="1"/>
  <c r="B15" i="1"/>
  <c r="AI34" i="1"/>
  <c r="AH34" i="1"/>
  <c r="AG34" i="1"/>
  <c r="AF34" i="1"/>
  <c r="AE34" i="1"/>
  <c r="AD34" i="1"/>
  <c r="AC34" i="1"/>
  <c r="AB34" i="1"/>
  <c r="AA34" i="1"/>
  <c r="Z34" i="1"/>
  <c r="Y34" i="1"/>
  <c r="X34" i="1"/>
  <c r="F34" i="1"/>
  <c r="B34" i="1"/>
  <c r="AI4" i="1"/>
  <c r="AH4" i="1"/>
  <c r="AG4" i="1"/>
  <c r="AF4" i="1"/>
  <c r="AE4" i="1"/>
  <c r="AD4" i="1"/>
  <c r="AC4" i="1"/>
  <c r="AB4" i="1"/>
  <c r="AA4" i="1"/>
  <c r="Z4" i="1"/>
  <c r="Y4" i="1"/>
  <c r="X4" i="1"/>
  <c r="F4" i="1"/>
  <c r="B4" i="1"/>
  <c r="AI63" i="1"/>
  <c r="AH63" i="1"/>
  <c r="AG63" i="1"/>
  <c r="AF63" i="1"/>
  <c r="AE63" i="1"/>
  <c r="AD63" i="1"/>
  <c r="AC63" i="1"/>
  <c r="AB63" i="1"/>
  <c r="AA63" i="1"/>
  <c r="Z63" i="1"/>
  <c r="Y63" i="1"/>
  <c r="X63" i="1"/>
  <c r="F63" i="1"/>
  <c r="B63" i="1"/>
  <c r="AI55" i="1"/>
  <c r="AH55" i="1"/>
  <c r="AG55" i="1"/>
  <c r="AF55" i="1"/>
  <c r="AE55" i="1"/>
  <c r="AD55" i="1"/>
  <c r="AC55" i="1"/>
  <c r="AB55" i="1"/>
  <c r="AA55" i="1"/>
  <c r="Z55" i="1"/>
  <c r="Y55" i="1"/>
  <c r="X55" i="1"/>
  <c r="F55" i="1"/>
  <c r="B55" i="1"/>
  <c r="AI46" i="1"/>
  <c r="AH46" i="1"/>
  <c r="AG46" i="1"/>
  <c r="AF46" i="1"/>
  <c r="AE46" i="1"/>
  <c r="AD46" i="1"/>
  <c r="AC46" i="1"/>
  <c r="AB46" i="1"/>
  <c r="AA46" i="1"/>
  <c r="Z46" i="1"/>
  <c r="Y46" i="1"/>
  <c r="X46" i="1"/>
  <c r="F46" i="1"/>
  <c r="B46" i="1"/>
  <c r="AI40" i="1"/>
  <c r="AH40" i="1"/>
  <c r="AG40" i="1"/>
  <c r="AF40" i="1"/>
  <c r="AE40" i="1"/>
  <c r="AD40" i="1"/>
  <c r="AC40" i="1"/>
  <c r="AB40" i="1"/>
  <c r="AA40" i="1"/>
  <c r="Z40" i="1"/>
  <c r="Y40" i="1"/>
  <c r="X40" i="1"/>
  <c r="F40" i="1"/>
  <c r="B40" i="1"/>
  <c r="AI39" i="1"/>
  <c r="AH39" i="1"/>
  <c r="AG39" i="1"/>
  <c r="AF39" i="1"/>
  <c r="AE39" i="1"/>
  <c r="AD39" i="1"/>
  <c r="AC39" i="1"/>
  <c r="AB39" i="1"/>
  <c r="AA39" i="1"/>
  <c r="Z39" i="1"/>
  <c r="Y39" i="1"/>
  <c r="X39" i="1"/>
  <c r="F39" i="1"/>
  <c r="B39" i="1"/>
  <c r="AI54" i="1"/>
  <c r="AH54" i="1"/>
  <c r="AG54" i="1"/>
  <c r="AF54" i="1"/>
  <c r="AE54" i="1"/>
  <c r="AD54" i="1"/>
  <c r="AC54" i="1"/>
  <c r="AB54" i="1"/>
  <c r="AA54" i="1"/>
  <c r="Z54" i="1"/>
  <c r="Y54" i="1"/>
  <c r="X54" i="1"/>
  <c r="F54" i="1"/>
  <c r="B54" i="1"/>
  <c r="AI3" i="1"/>
  <c r="AH3" i="1"/>
  <c r="AG3" i="1"/>
  <c r="AF3" i="1"/>
  <c r="AE3" i="1"/>
  <c r="AD3" i="1"/>
  <c r="AC3" i="1"/>
  <c r="AB3" i="1"/>
  <c r="AA3" i="1"/>
  <c r="Z3" i="1"/>
  <c r="Y3" i="1"/>
  <c r="X3" i="1"/>
  <c r="F3" i="1"/>
  <c r="B3" i="1"/>
  <c r="AI31" i="1"/>
  <c r="AH31" i="1"/>
  <c r="AG31" i="1"/>
  <c r="AF31" i="1"/>
  <c r="AE31" i="1"/>
  <c r="AD31" i="1"/>
  <c r="AC31" i="1"/>
  <c r="AB31" i="1"/>
  <c r="AA31" i="1"/>
  <c r="Z31" i="1"/>
  <c r="Y31" i="1"/>
  <c r="X31" i="1"/>
  <c r="F31" i="1"/>
  <c r="B31" i="1"/>
  <c r="AI14" i="1"/>
  <c r="AH14" i="1"/>
  <c r="AG14" i="1"/>
  <c r="AF14" i="1"/>
  <c r="AE14" i="1"/>
  <c r="AD14" i="1"/>
  <c r="AC14" i="1"/>
  <c r="AB14" i="1"/>
  <c r="AA14" i="1"/>
  <c r="Z14" i="1"/>
  <c r="Y14" i="1"/>
  <c r="X14" i="1"/>
  <c r="F14" i="1"/>
  <c r="B14" i="1"/>
  <c r="AI53" i="1"/>
  <c r="AH53" i="1"/>
  <c r="AG53" i="1"/>
  <c r="AF53" i="1"/>
  <c r="AE53" i="1"/>
  <c r="AD53" i="1"/>
  <c r="AC53" i="1"/>
  <c r="AB53" i="1"/>
  <c r="AA53" i="1"/>
  <c r="Z53" i="1"/>
  <c r="Y53" i="1"/>
  <c r="X53" i="1"/>
  <c r="F53" i="1"/>
  <c r="B5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F13" i="1"/>
  <c r="B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F12" i="1"/>
  <c r="B12" i="1"/>
  <c r="AI30" i="1"/>
  <c r="AH30" i="1"/>
  <c r="AG30" i="1"/>
  <c r="AF30" i="1"/>
  <c r="AE30" i="1"/>
  <c r="AD30" i="1"/>
  <c r="AC30" i="1"/>
  <c r="AB30" i="1"/>
  <c r="AA30" i="1"/>
  <c r="Z30" i="1"/>
  <c r="Y30" i="1"/>
  <c r="X30" i="1"/>
  <c r="F30" i="1"/>
  <c r="B30" i="1"/>
  <c r="AI29" i="1"/>
  <c r="AH29" i="1"/>
  <c r="AG29" i="1"/>
  <c r="AF29" i="1"/>
  <c r="AE29" i="1"/>
  <c r="AD29" i="1"/>
  <c r="AC29" i="1"/>
  <c r="AB29" i="1"/>
  <c r="AA29" i="1"/>
  <c r="Z29" i="1"/>
  <c r="Y29" i="1"/>
  <c r="X29" i="1"/>
  <c r="F29" i="1"/>
  <c r="B29" i="1"/>
  <c r="AI11" i="1"/>
  <c r="AH11" i="1"/>
  <c r="AG11" i="1"/>
  <c r="AF11" i="1"/>
  <c r="AE11" i="1"/>
  <c r="AD11" i="1"/>
  <c r="AC11" i="1"/>
  <c r="AB11" i="1"/>
  <c r="AA11" i="1"/>
  <c r="Z11" i="1"/>
  <c r="Y11" i="1"/>
  <c r="X11" i="1"/>
  <c r="F11" i="1"/>
  <c r="B11" i="1"/>
  <c r="AI38" i="1"/>
  <c r="AH38" i="1"/>
  <c r="AG38" i="1"/>
  <c r="AF38" i="1"/>
  <c r="AE38" i="1"/>
  <c r="AD38" i="1"/>
  <c r="AC38" i="1"/>
  <c r="AB38" i="1"/>
  <c r="AA38" i="1"/>
  <c r="Z38" i="1"/>
  <c r="Y38" i="1"/>
  <c r="X38" i="1"/>
  <c r="F38" i="1"/>
  <c r="B38" i="1"/>
  <c r="AI10" i="1"/>
  <c r="AH10" i="1"/>
  <c r="AG10" i="1"/>
  <c r="AF10" i="1"/>
  <c r="AE10" i="1"/>
  <c r="AD10" i="1"/>
  <c r="AC10" i="1"/>
  <c r="AB10" i="1"/>
  <c r="AA10" i="1"/>
  <c r="Z10" i="1"/>
  <c r="Y10" i="1"/>
  <c r="X10" i="1"/>
  <c r="F10" i="1"/>
  <c r="B10" i="1"/>
  <c r="AI62" i="1"/>
  <c r="AH62" i="1"/>
  <c r="AG62" i="1"/>
  <c r="AF62" i="1"/>
  <c r="AE62" i="1"/>
  <c r="AD62" i="1"/>
  <c r="AC62" i="1"/>
  <c r="AB62" i="1"/>
  <c r="AA62" i="1"/>
  <c r="Z62" i="1"/>
  <c r="Y62" i="1"/>
  <c r="X62" i="1"/>
  <c r="F62" i="1"/>
  <c r="B62" i="1"/>
  <c r="AI23" i="1"/>
  <c r="AH23" i="1"/>
  <c r="AG23" i="1"/>
  <c r="AF23" i="1"/>
  <c r="AE23" i="1"/>
  <c r="AD23" i="1"/>
  <c r="AC23" i="1"/>
  <c r="AB23" i="1"/>
  <c r="AA23" i="1"/>
  <c r="Z23" i="1"/>
  <c r="Y23" i="1"/>
  <c r="X23" i="1"/>
  <c r="F23" i="1"/>
  <c r="B23" i="1"/>
  <c r="AI28" i="1"/>
  <c r="AH28" i="1"/>
  <c r="AG28" i="1"/>
  <c r="AF28" i="1"/>
  <c r="AE28" i="1"/>
  <c r="AD28" i="1"/>
  <c r="AC28" i="1"/>
  <c r="AB28" i="1"/>
  <c r="AA28" i="1"/>
  <c r="Z28" i="1"/>
  <c r="Y28" i="1"/>
  <c r="X28" i="1"/>
  <c r="F28" i="1"/>
  <c r="B2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F18" i="1"/>
  <c r="B18" i="1"/>
  <c r="AI17" i="1"/>
  <c r="AH17" i="1"/>
  <c r="AG17" i="1"/>
  <c r="AF17" i="1"/>
  <c r="AE17" i="1"/>
  <c r="AD17" i="1"/>
  <c r="AC17" i="1"/>
  <c r="AB17" i="1"/>
  <c r="AA17" i="1"/>
  <c r="Z17" i="1"/>
  <c r="Y17" i="1"/>
  <c r="X17" i="1"/>
  <c r="F17" i="1"/>
  <c r="B17" i="1"/>
  <c r="AI61" i="1"/>
  <c r="AH61" i="1"/>
  <c r="AG61" i="1"/>
  <c r="AF61" i="1"/>
  <c r="AE61" i="1"/>
  <c r="AD61" i="1"/>
  <c r="AC61" i="1"/>
  <c r="AB61" i="1"/>
  <c r="AA61" i="1"/>
  <c r="Z61" i="1"/>
  <c r="Y61" i="1"/>
  <c r="X61" i="1"/>
  <c r="F61" i="1"/>
  <c r="B61" i="1"/>
  <c r="AI37" i="1"/>
  <c r="AH37" i="1"/>
  <c r="AG37" i="1"/>
  <c r="AF37" i="1"/>
  <c r="AE37" i="1"/>
  <c r="AD37" i="1"/>
  <c r="AC37" i="1"/>
  <c r="AB37" i="1"/>
  <c r="AA37" i="1"/>
  <c r="Z37" i="1"/>
  <c r="Y37" i="1"/>
  <c r="X37" i="1"/>
  <c r="F37" i="1"/>
  <c r="B37" i="1"/>
  <c r="AI52" i="1"/>
  <c r="AH52" i="1"/>
  <c r="AG52" i="1"/>
  <c r="AF52" i="1"/>
  <c r="AE52" i="1"/>
  <c r="AD52" i="1"/>
  <c r="AC52" i="1"/>
  <c r="AB52" i="1"/>
  <c r="AA52" i="1"/>
  <c r="Z52" i="1"/>
  <c r="Y52" i="1"/>
  <c r="X52" i="1"/>
  <c r="F52" i="1"/>
  <c r="B52" i="1"/>
  <c r="AI27" i="1"/>
  <c r="AH27" i="1"/>
  <c r="AG27" i="1"/>
  <c r="AF27" i="1"/>
  <c r="AE27" i="1"/>
  <c r="AD27" i="1"/>
  <c r="AC27" i="1"/>
  <c r="AB27" i="1"/>
  <c r="AA27" i="1"/>
  <c r="Z27" i="1"/>
  <c r="Y27" i="1"/>
  <c r="X27" i="1"/>
  <c r="F27" i="1"/>
  <c r="B27" i="1"/>
  <c r="AI2" i="1"/>
  <c r="AH2" i="1"/>
  <c r="AG2" i="1"/>
  <c r="AF2" i="1"/>
  <c r="AE2" i="1"/>
  <c r="AD2" i="1"/>
  <c r="AC2" i="1"/>
  <c r="AB2" i="1"/>
  <c r="AA2" i="1"/>
  <c r="Z2" i="1"/>
  <c r="Y2" i="1"/>
  <c r="X2" i="1"/>
  <c r="F2" i="1"/>
  <c r="B2" i="1"/>
  <c r="AI51" i="1"/>
  <c r="AH51" i="1"/>
  <c r="AG51" i="1"/>
  <c r="AF51" i="1"/>
  <c r="AE51" i="1"/>
  <c r="AD51" i="1"/>
  <c r="AC51" i="1"/>
  <c r="AB51" i="1"/>
  <c r="AA51" i="1"/>
  <c r="Z51" i="1"/>
  <c r="Y51" i="1"/>
  <c r="X51" i="1"/>
  <c r="F51" i="1"/>
  <c r="B51" i="1"/>
</calcChain>
</file>

<file path=xl/comments1.xml><?xml version="1.0" encoding="utf-8"?>
<comments xmlns="http://schemas.openxmlformats.org/spreadsheetml/2006/main">
  <authors>
    <author>Felix Hlatky</author>
  </authors>
  <commentList>
    <comment ref="Q1" authorId="0">
      <text>
        <r>
          <rPr>
            <b/>
            <sz val="9"/>
            <color indexed="81"/>
            <rFont val="Calibri"/>
            <family val="2"/>
          </rPr>
          <t>Felix Hlatky:</t>
        </r>
        <r>
          <rPr>
            <sz val="9"/>
            <color indexed="81"/>
            <rFont val="Calibri"/>
            <family val="2"/>
          </rPr>
          <t xml:space="preserve">
Deleted 2 mergers with RELSIZE over 100 (i.e. target smaller than 1% relative to acquirer)
</t>
        </r>
      </text>
    </comment>
    <comment ref="W1" authorId="0">
      <text>
        <r>
          <rPr>
            <b/>
            <sz val="9"/>
            <color indexed="81"/>
            <rFont val="Calibri"/>
            <family val="2"/>
          </rPr>
          <t>Felix Hlatky:</t>
        </r>
        <r>
          <rPr>
            <sz val="9"/>
            <color indexed="81"/>
            <rFont val="Calibri"/>
            <family val="2"/>
          </rPr>
          <t xml:space="preserve">
No IND-8 because of dummy trap
</t>
        </r>
      </text>
    </comment>
    <comment ref="G2" authorId="0">
      <text>
        <r>
          <rPr>
            <b/>
            <sz val="9"/>
            <color indexed="81"/>
            <rFont val="Calibri"/>
            <family val="2"/>
          </rPr>
          <t>Felix Hlatky:</t>
        </r>
        <r>
          <rPr>
            <sz val="9"/>
            <color indexed="81"/>
            <rFont val="Calibri"/>
            <family val="2"/>
          </rPr>
          <t xml:space="preserve">
Deleted 3 extreme negative values because of no match with Orbis (see "Manual Check" sheet):
IMNX-AMGN
FSFT-AREM
LEAF-BVSN</t>
        </r>
      </text>
    </comment>
    <comment ref="G51" authorId="0">
      <text>
        <r>
          <rPr>
            <b/>
            <sz val="9"/>
            <color indexed="81"/>
            <rFont val="Calibri"/>
            <family val="2"/>
          </rPr>
          <t>Felix Hlatky:</t>
        </r>
        <r>
          <rPr>
            <sz val="9"/>
            <color indexed="81"/>
            <rFont val="Calibri"/>
            <family val="2"/>
          </rPr>
          <t xml:space="preserve">
Deleted 3 extreme negative values because of no match with Orbis (see "Manual Check" sheet):
IMNX-AMGN
FSFT-AREM
LEAF-BVSN</t>
        </r>
      </text>
    </comment>
    <comment ref="G59" authorId="0">
      <text>
        <r>
          <rPr>
            <b/>
            <sz val="9"/>
            <color indexed="81"/>
            <rFont val="Calibri"/>
            <family val="2"/>
          </rPr>
          <t>Felix Hlatky:</t>
        </r>
        <r>
          <rPr>
            <sz val="9"/>
            <color indexed="81"/>
            <rFont val="Calibri"/>
            <family val="2"/>
          </rPr>
          <t xml:space="preserve">
Winsorized last 4 extreme positive values</t>
        </r>
      </text>
    </comment>
  </commentList>
</comments>
</file>

<file path=xl/sharedStrings.xml><?xml version="1.0" encoding="utf-8"?>
<sst xmlns="http://schemas.openxmlformats.org/spreadsheetml/2006/main" count="161" uniqueCount="158">
  <si>
    <t>ID_Year</t>
  </si>
  <si>
    <t>ID_Date</t>
  </si>
  <si>
    <t>ID_Acquirer</t>
  </si>
  <si>
    <t>ID_Target</t>
  </si>
  <si>
    <t>ID</t>
  </si>
  <si>
    <t>deal_id</t>
  </si>
  <si>
    <t>dAROA</t>
  </si>
  <si>
    <t>TYPE</t>
  </si>
  <si>
    <t>BID</t>
  </si>
  <si>
    <t>CASH</t>
  </si>
  <si>
    <t>SHARES</t>
  </si>
  <si>
    <t>MIXED</t>
  </si>
  <si>
    <t>MSIZE</t>
  </si>
  <si>
    <t>HHI</t>
  </si>
  <si>
    <t>RMS</t>
  </si>
  <si>
    <t>ASIZE</t>
  </si>
  <si>
    <t>RELSIZE</t>
  </si>
  <si>
    <t>IND-1</t>
  </si>
  <si>
    <t>IND-2</t>
  </si>
  <si>
    <t>IND-3</t>
  </si>
  <si>
    <t>IND-4</t>
  </si>
  <si>
    <t>IND-5</t>
  </si>
  <si>
    <t>IND-7</t>
  </si>
  <si>
    <t>YEAR-00</t>
  </si>
  <si>
    <t>YEAR-01</t>
  </si>
  <si>
    <t>YEAR-02</t>
  </si>
  <si>
    <t>YEAR-03</t>
  </si>
  <si>
    <t>YEAR-04</t>
  </si>
  <si>
    <t>YEAR-05</t>
  </si>
  <si>
    <t>YEAR-06</t>
  </si>
  <si>
    <t>YEAR-07</t>
  </si>
  <si>
    <t>YEAR-08</t>
  </si>
  <si>
    <t>YEAR-09</t>
  </si>
  <si>
    <t>RTIX</t>
  </si>
  <si>
    <t>TTG</t>
  </si>
  <si>
    <t>CHIR</t>
  </si>
  <si>
    <t>PGNS</t>
  </si>
  <si>
    <t>TLAB</t>
  </si>
  <si>
    <t>AFCI</t>
  </si>
  <si>
    <t>ADSK</t>
  </si>
  <si>
    <t>MFLO</t>
  </si>
  <si>
    <t>QTM</t>
  </si>
  <si>
    <t>ADIC</t>
  </si>
  <si>
    <t>GILD</t>
  </si>
  <si>
    <t>CVTX</t>
  </si>
  <si>
    <t>CIEN</t>
  </si>
  <si>
    <t>ONIS</t>
  </si>
  <si>
    <t>MENT</t>
  </si>
  <si>
    <t>IKOS</t>
  </si>
  <si>
    <t>STEL</t>
  </si>
  <si>
    <t>OPTK</t>
  </si>
  <si>
    <t>HYSL</t>
  </si>
  <si>
    <t>BRIO</t>
  </si>
  <si>
    <t>ENDP</t>
  </si>
  <si>
    <t>IDEV</t>
  </si>
  <si>
    <t>CTXS</t>
  </si>
  <si>
    <t>SQSW</t>
  </si>
  <si>
    <t>ABT</t>
  </si>
  <si>
    <t>KOSP</t>
  </si>
  <si>
    <t>KEA</t>
  </si>
  <si>
    <t>MISI</t>
  </si>
  <si>
    <t>LCRY</t>
  </si>
  <si>
    <t>CATZ</t>
  </si>
  <si>
    <t>CEPH</t>
  </si>
  <si>
    <t>CIMA</t>
  </si>
  <si>
    <t>PKI</t>
  </si>
  <si>
    <t>PBSC</t>
  </si>
  <si>
    <t>TRI</t>
  </si>
  <si>
    <t>QHGI</t>
  </si>
  <si>
    <t>CMTL</t>
  </si>
  <si>
    <t>RADN</t>
  </si>
  <si>
    <t>MACR</t>
  </si>
  <si>
    <t>ALLR</t>
  </si>
  <si>
    <t>SSP</t>
  </si>
  <si>
    <t>SATH</t>
  </si>
  <si>
    <t>CMVT</t>
  </si>
  <si>
    <t>LORX</t>
  </si>
  <si>
    <t>ANSS</t>
  </si>
  <si>
    <t>ANST</t>
  </si>
  <si>
    <t>BSX</t>
  </si>
  <si>
    <t>GDT</t>
  </si>
  <si>
    <t>STLD</t>
  </si>
  <si>
    <t>RESC</t>
  </si>
  <si>
    <t>ARRS</t>
  </si>
  <si>
    <t>CCBL</t>
  </si>
  <si>
    <t>CVS</t>
  </si>
  <si>
    <t>LDG</t>
  </si>
  <si>
    <t>ATLS</t>
  </si>
  <si>
    <t>ATN</t>
  </si>
  <si>
    <t>MDCC</t>
  </si>
  <si>
    <t>LJLB</t>
  </si>
  <si>
    <t>IDTI</t>
  </si>
  <si>
    <t>ICST</t>
  </si>
  <si>
    <t>CERN</t>
  </si>
  <si>
    <t>DHTI</t>
  </si>
  <si>
    <t>EFII</t>
  </si>
  <si>
    <t>SPLH</t>
  </si>
  <si>
    <t>TIBX</t>
  </si>
  <si>
    <t>IFUL</t>
  </si>
  <si>
    <t>EBF</t>
  </si>
  <si>
    <t>NSCF</t>
  </si>
  <si>
    <t>LNY</t>
  </si>
  <si>
    <t>RAIN</t>
  </si>
  <si>
    <t>MU</t>
  </si>
  <si>
    <t>LEXR</t>
  </si>
  <si>
    <t>CYH</t>
  </si>
  <si>
    <t>CRL</t>
  </si>
  <si>
    <t>IRGI</t>
  </si>
  <si>
    <t>EMC</t>
  </si>
  <si>
    <t>DDUP</t>
  </si>
  <si>
    <t>GWR</t>
  </si>
  <si>
    <t>EMON</t>
  </si>
  <si>
    <t>BRL</t>
  </si>
  <si>
    <t>DRMD</t>
  </si>
  <si>
    <t>BJS</t>
  </si>
  <si>
    <t>OSCA</t>
  </si>
  <si>
    <t>ALOY</t>
  </si>
  <si>
    <t>DLIA</t>
  </si>
  <si>
    <t>WDC</t>
  </si>
  <si>
    <t>KOMG</t>
  </si>
  <si>
    <t>MSCC</t>
  </si>
  <si>
    <t>APTI</t>
  </si>
  <si>
    <t>LEE</t>
  </si>
  <si>
    <t>PTZ</t>
  </si>
  <si>
    <t>TDY</t>
  </si>
  <si>
    <t>BTHS</t>
  </si>
  <si>
    <t>BONT</t>
  </si>
  <si>
    <t>EBSC</t>
  </si>
  <si>
    <t>AVID</t>
  </si>
  <si>
    <t>PCLE</t>
  </si>
  <si>
    <t>NFX</t>
  </si>
  <si>
    <t>EEX</t>
  </si>
  <si>
    <t>STX</t>
  </si>
  <si>
    <t>MXO</t>
  </si>
  <si>
    <t>IXYS</t>
  </si>
  <si>
    <t>CPCL</t>
  </si>
  <si>
    <t>BLKB</t>
  </si>
  <si>
    <t>KNTA</t>
  </si>
  <si>
    <t>TFX</t>
  </si>
  <si>
    <t>ARRO</t>
  </si>
  <si>
    <t>DVR</t>
  </si>
  <si>
    <t>HOFF</t>
  </si>
  <si>
    <t>TQNT</t>
  </si>
  <si>
    <t>WJCI</t>
  </si>
  <si>
    <t>IWOV</t>
  </si>
  <si>
    <t>IMAN</t>
  </si>
  <si>
    <t>JH</t>
  </si>
  <si>
    <t>CCTX</t>
  </si>
  <si>
    <t>IRF</t>
  </si>
  <si>
    <t>ZING</t>
  </si>
  <si>
    <t>FNSR</t>
  </si>
  <si>
    <t>OPTM</t>
  </si>
  <si>
    <t>SABA</t>
  </si>
  <si>
    <t>CTRA</t>
  </si>
  <si>
    <t>ARTG</t>
  </si>
  <si>
    <t>PKSI</t>
  </si>
  <si>
    <t>SIRI</t>
  </si>
  <si>
    <t>XMSR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</si>
</sst>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/dd\/yyyy"/>
    <numFmt numFmtId="165" formatCode="0.0000"/>
    <numFmt numFmtId="166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/>
    <xf numFmtId="0" fontId="1" fillId="3" borderId="0" xfId="0" applyFont="1" applyFill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1" fillId="8" borderId="0" xfId="0" applyFont="1" applyFill="1" applyAlignment="1"/>
    <xf numFmtId="0" fontId="1" fillId="9" borderId="0" xfId="0" applyFont="1" applyFill="1" applyAlignment="1"/>
    <xf numFmtId="0" fontId="1" fillId="10" borderId="0" xfId="0" applyFont="1" applyFill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  <xf numFmtId="2" fontId="0" fillId="0" borderId="0" xfId="0" applyNumberFormat="1"/>
    <xf numFmtId="166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L_SAMPLE_v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nal - sample"/>
      <sheetName val="Complete"/>
      <sheetName val="OutlierCheck"/>
      <sheetName val="Complete_only_winsorized"/>
      <sheetName val="Complete_winsorize_minRELSIZE"/>
      <sheetName val="Complete_only_truncated"/>
      <sheetName val="ManualCheck"/>
      <sheetName val="Year"/>
    </sheetNames>
    <sheetDataSet>
      <sheetData sheetId="0"/>
      <sheetData sheetId="1">
        <row r="1">
          <cell r="J1" t="str">
            <v>ASIZE</v>
          </cell>
          <cell r="K1" t="str">
            <v>RELSIZE</v>
          </cell>
          <cell r="L1" t="str">
            <v>IND-10</v>
          </cell>
          <cell r="M1" t="str">
            <v>IND-12</v>
          </cell>
          <cell r="N1" t="str">
            <v>IND-13</v>
          </cell>
          <cell r="O1" t="str">
            <v>IND-15</v>
          </cell>
          <cell r="P1" t="str">
            <v>IND-20</v>
          </cell>
          <cell r="Q1" t="str">
            <v>IND-26</v>
          </cell>
          <cell r="R1" t="str">
            <v>IND-27</v>
          </cell>
          <cell r="S1" t="str">
            <v>IND-28</v>
          </cell>
          <cell r="T1" t="str">
            <v>IND-29</v>
          </cell>
          <cell r="U1" t="str">
            <v>IND-33</v>
          </cell>
          <cell r="V1" t="str">
            <v>IND-35</v>
          </cell>
          <cell r="W1" t="str">
            <v>IND-36</v>
          </cell>
          <cell r="X1" t="str">
            <v>IND-38</v>
          </cell>
          <cell r="Y1" t="str">
            <v>IND-39</v>
          </cell>
          <cell r="Z1" t="str">
            <v>IND-40</v>
          </cell>
          <cell r="AA1" t="str">
            <v>IND-42</v>
          </cell>
          <cell r="AB1" t="str">
            <v>IND-48</v>
          </cell>
          <cell r="AC1" t="str">
            <v>IND-50</v>
          </cell>
          <cell r="AD1" t="str">
            <v>IND-51</v>
          </cell>
          <cell r="AE1" t="str">
            <v>IND-53</v>
          </cell>
          <cell r="AF1" t="str">
            <v>IND-54</v>
          </cell>
          <cell r="AG1" t="str">
            <v>IND-57</v>
          </cell>
          <cell r="AH1" t="str">
            <v>IND-58</v>
          </cell>
          <cell r="AI1" t="str">
            <v>IND-59</v>
          </cell>
          <cell r="AJ1" t="str">
            <v>IND-70</v>
          </cell>
          <cell r="AK1" t="str">
            <v>IND-73</v>
          </cell>
          <cell r="AL1" t="str">
            <v>IND-78</v>
          </cell>
          <cell r="AM1" t="str">
            <v>IND-80</v>
          </cell>
          <cell r="AN1" t="str">
            <v>IND-82</v>
          </cell>
          <cell r="AO1" t="str">
            <v>IND-87</v>
          </cell>
          <cell r="AP1" t="str">
            <v>Acquirer</v>
          </cell>
          <cell r="AQ1" t="str">
            <v>Target</v>
          </cell>
        </row>
        <row r="2">
          <cell r="J2">
            <v>23874.575000000001</v>
          </cell>
          <cell r="K2">
            <v>61.694437194590954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1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O2">
            <v>0</v>
          </cell>
          <cell r="AP2" t="str">
            <v>EMC</v>
          </cell>
          <cell r="AQ2" t="str">
            <v>DDUP</v>
          </cell>
        </row>
        <row r="3">
          <cell r="J3">
            <v>2451.3209999999999</v>
          </cell>
          <cell r="K3">
            <v>1.0795513248204838</v>
          </cell>
          <cell r="L3">
            <v>0</v>
          </cell>
          <cell r="M3">
            <v>0</v>
          </cell>
          <cell r="N3">
            <v>1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 t="str">
            <v>ATLS</v>
          </cell>
          <cell r="AQ3" t="str">
            <v>ATN</v>
          </cell>
        </row>
        <row r="4">
          <cell r="J4">
            <v>7018.5739999999996</v>
          </cell>
          <cell r="K4">
            <v>19.283227052556093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1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 t="str">
            <v>GILD</v>
          </cell>
          <cell r="AQ4" t="str">
            <v>CVTX</v>
          </cell>
        </row>
        <row r="5">
          <cell r="J5">
            <v>1956.6310000000001</v>
          </cell>
          <cell r="K5">
            <v>7.4396050220150416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1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 t="str">
            <v>ENDP</v>
          </cell>
          <cell r="AQ5" t="str">
            <v>IDEV</v>
          </cell>
        </row>
        <row r="6">
          <cell r="J6">
            <v>54721.9</v>
          </cell>
          <cell r="K6">
            <v>29.632006220772443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1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 t="str">
            <v>CVS</v>
          </cell>
          <cell r="AQ6" t="str">
            <v>LDG</v>
          </cell>
        </row>
        <row r="7">
          <cell r="J7">
            <v>1198.4590000000001</v>
          </cell>
          <cell r="K7">
            <v>61.855948387096774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1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 t="str">
            <v>TIBX</v>
          </cell>
          <cell r="AQ7" t="str">
            <v>IFUL</v>
          </cell>
        </row>
        <row r="8">
          <cell r="J8">
            <v>237.69399999999999</v>
          </cell>
          <cell r="K8">
            <v>4.7540701628065118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1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 t="str">
            <v>BLKB</v>
          </cell>
          <cell r="AQ8" t="str">
            <v>KNTA</v>
          </cell>
        </row>
        <row r="9">
          <cell r="J9">
            <v>493.48700000000002</v>
          </cell>
          <cell r="K9">
            <v>2.9356577295792414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1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 t="str">
            <v>FNSR</v>
          </cell>
          <cell r="AQ9" t="str">
            <v>OPTM</v>
          </cell>
        </row>
        <row r="10">
          <cell r="J10">
            <v>556.34199999999998</v>
          </cell>
          <cell r="K10">
            <v>3.977053071028251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 t="str">
            <v>CMTL</v>
          </cell>
          <cell r="AQ10" t="str">
            <v>RADN</v>
          </cell>
        </row>
        <row r="11">
          <cell r="J11">
            <v>2208.9</v>
          </cell>
          <cell r="K11">
            <v>19.41702340872531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 t="str">
            <v>ADSK</v>
          </cell>
          <cell r="AQ11" t="str">
            <v>MFLO</v>
          </cell>
        </row>
        <row r="12">
          <cell r="J12">
            <v>969.29200000000003</v>
          </cell>
          <cell r="K12">
            <v>7.95309987200105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1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 t="str">
            <v>ANSS</v>
          </cell>
          <cell r="AQ12" t="str">
            <v>ANST</v>
          </cell>
        </row>
        <row r="13">
          <cell r="J13">
            <v>586.46100000000001</v>
          </cell>
          <cell r="K13">
            <v>13.180083603020496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 t="str">
            <v>TQNT</v>
          </cell>
          <cell r="AQ13" t="str">
            <v>WJCI</v>
          </cell>
        </row>
        <row r="14">
          <cell r="J14">
            <v>135.96600000000001</v>
          </cell>
          <cell r="K14">
            <v>2.2947848101265822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 t="str">
            <v>RTIX</v>
          </cell>
          <cell r="AQ14" t="str">
            <v>TTG</v>
          </cell>
        </row>
        <row r="15">
          <cell r="J15">
            <v>1013.557</v>
          </cell>
          <cell r="K15">
            <v>3.2368672336321449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1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 t="str">
            <v>ARRS</v>
          </cell>
          <cell r="AQ15" t="str">
            <v>CCBL</v>
          </cell>
        </row>
        <row r="16">
          <cell r="J16">
            <v>2359.0520000000001</v>
          </cell>
          <cell r="K16">
            <v>3.3824589174362703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1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 t="str">
            <v>TFX</v>
          </cell>
          <cell r="AQ16" t="str">
            <v>ARRO</v>
          </cell>
        </row>
        <row r="17">
          <cell r="J17">
            <v>2073.3000000000002</v>
          </cell>
          <cell r="K17">
            <v>2.1206173345866315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 t="str">
            <v>WDC</v>
          </cell>
          <cell r="AQ17" t="str">
            <v>KOMG</v>
          </cell>
        </row>
        <row r="18">
          <cell r="J18">
            <v>452.15300000000002</v>
          </cell>
          <cell r="K18">
            <v>0.86450587837153148</v>
          </cell>
          <cell r="L18">
            <v>0</v>
          </cell>
          <cell r="M18">
            <v>0</v>
          </cell>
          <cell r="N18">
            <v>1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 t="str">
            <v>DVR</v>
          </cell>
          <cell r="AQ18" t="str">
            <v>HOFF</v>
          </cell>
        </row>
        <row r="19">
          <cell r="J19">
            <v>4506.5789999999997</v>
          </cell>
          <cell r="K19">
            <v>0.22385152990264254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1</v>
          </cell>
          <cell r="AN19">
            <v>0</v>
          </cell>
          <cell r="AO19">
            <v>0</v>
          </cell>
          <cell r="AP19" t="str">
            <v>CYH</v>
          </cell>
          <cell r="AQ19" t="str">
            <v>TRI</v>
          </cell>
        </row>
        <row r="20">
          <cell r="J20">
            <v>1694.1489999999999</v>
          </cell>
          <cell r="K20">
            <v>1.0527699583030392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1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 t="str">
            <v>SIRI</v>
          </cell>
          <cell r="AQ20" t="str">
            <v>XMSR</v>
          </cell>
        </row>
        <row r="21">
          <cell r="J21">
            <v>29141.203000000001</v>
          </cell>
          <cell r="K21">
            <v>31.8882131191491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 t="str">
            <v>ABT</v>
          </cell>
          <cell r="AQ21" t="str">
            <v>KOSP</v>
          </cell>
        </row>
        <row r="22">
          <cell r="J22">
            <v>663.34400000000005</v>
          </cell>
          <cell r="K22">
            <v>1.337152555902493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1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 t="str">
            <v>QTM</v>
          </cell>
          <cell r="AQ22" t="str">
            <v>ADIC</v>
          </cell>
        </row>
        <row r="23">
          <cell r="J23">
            <v>8006.4</v>
          </cell>
          <cell r="K23">
            <v>19.075710538291275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 t="str">
            <v>MU</v>
          </cell>
          <cell r="AQ23" t="str">
            <v>LEXR</v>
          </cell>
        </row>
        <row r="24">
          <cell r="J24">
            <v>5244</v>
          </cell>
          <cell r="K24">
            <v>2.4079655721535587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 t="str">
            <v>STX</v>
          </cell>
          <cell r="AQ24" t="str">
            <v>MXO</v>
          </cell>
        </row>
        <row r="25">
          <cell r="J25">
            <v>8196</v>
          </cell>
          <cell r="K25">
            <v>1.3052202439723541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 t="str">
            <v>BSX</v>
          </cell>
          <cell r="AQ25" t="str">
            <v>GDT</v>
          </cell>
        </row>
        <row r="26">
          <cell r="J26">
            <v>728.2</v>
          </cell>
          <cell r="K26">
            <v>34.940741807015016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1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 t="str">
            <v>TDY</v>
          </cell>
          <cell r="AQ26" t="str">
            <v>BTHS</v>
          </cell>
        </row>
        <row r="27">
          <cell r="J27">
            <v>300.58100000000002</v>
          </cell>
          <cell r="K27">
            <v>3.9724186237065036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1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 t="str">
            <v>MSCC</v>
          </cell>
          <cell r="AQ27" t="str">
            <v>APTI</v>
          </cell>
        </row>
        <row r="28">
          <cell r="J28">
            <v>1757.6869999999999</v>
          </cell>
          <cell r="K28">
            <v>5.2718484748507839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1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 t="str">
            <v>STLD</v>
          </cell>
          <cell r="AQ28" t="str">
            <v>RESC</v>
          </cell>
        </row>
        <row r="29">
          <cell r="J29">
            <v>107.03400000000001</v>
          </cell>
          <cell r="K29">
            <v>2.9286671956658554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1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 t="str">
            <v>SABA</v>
          </cell>
          <cell r="AQ29" t="str">
            <v>CTRA</v>
          </cell>
        </row>
        <row r="30">
          <cell r="J30">
            <v>902.14</v>
          </cell>
          <cell r="K30">
            <v>2.3891672581277343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 t="str">
            <v>IDTI</v>
          </cell>
          <cell r="AQ30" t="str">
            <v>ICST</v>
          </cell>
        </row>
        <row r="31">
          <cell r="J31">
            <v>576.23400000000004</v>
          </cell>
          <cell r="K31">
            <v>1.9096784028845644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 t="str">
            <v>AVID</v>
          </cell>
          <cell r="AQ31" t="str">
            <v>PCLE</v>
          </cell>
        </row>
        <row r="32">
          <cell r="J32">
            <v>1403.8440000000001</v>
          </cell>
          <cell r="K32">
            <v>1.0123909070847834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1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 t="str">
            <v>LEE</v>
          </cell>
          <cell r="AQ32" t="str">
            <v>PTZ</v>
          </cell>
        </row>
        <row r="33">
          <cell r="J33">
            <v>122.152</v>
          </cell>
          <cell r="K33">
            <v>2.4261057816441243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 t="str">
            <v>LCRY</v>
          </cell>
          <cell r="AQ33" t="str">
            <v>CATZ</v>
          </cell>
        </row>
        <row r="34">
          <cell r="J34">
            <v>67.36</v>
          </cell>
          <cell r="K34">
            <v>1.8887923057510587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1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 t="str">
            <v>ARTG</v>
          </cell>
          <cell r="AQ34" t="str">
            <v>PKSI</v>
          </cell>
        </row>
        <row r="35">
          <cell r="J35">
            <v>799.55399999999997</v>
          </cell>
          <cell r="K35">
            <v>1.780430614658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1</v>
          </cell>
          <cell r="AP35" t="str">
            <v>CRL</v>
          </cell>
          <cell r="AQ35" t="str">
            <v>IRGI</v>
          </cell>
        </row>
        <row r="36">
          <cell r="J36">
            <v>2607.5</v>
          </cell>
          <cell r="K36">
            <v>1.9788027162150268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1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 t="str">
            <v>TLAB</v>
          </cell>
          <cell r="AQ36" t="str">
            <v>AFCI</v>
          </cell>
        </row>
        <row r="37">
          <cell r="J37">
            <v>1387.211</v>
          </cell>
          <cell r="K37">
            <v>81.337496335385524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1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 t="str">
            <v>STEL</v>
          </cell>
          <cell r="AQ37" t="str">
            <v>OPTK</v>
          </cell>
        </row>
        <row r="38">
          <cell r="J38">
            <v>3009.402</v>
          </cell>
          <cell r="K38">
            <v>25.367326123422657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 t="str">
            <v>SSP</v>
          </cell>
          <cell r="AQ38" t="str">
            <v>SATH</v>
          </cell>
        </row>
        <row r="39">
          <cell r="J39">
            <v>2381.6559999999999</v>
          </cell>
          <cell r="K39">
            <v>10.342974273455278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1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 t="str">
            <v>CEPH</v>
          </cell>
          <cell r="AQ39" t="str">
            <v>CIMA</v>
          </cell>
        </row>
        <row r="40">
          <cell r="J40">
            <v>298.65699999999998</v>
          </cell>
          <cell r="K40">
            <v>5.1788135740172363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1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 t="str">
            <v>IWOV</v>
          </cell>
          <cell r="AQ40" t="str">
            <v>IMAN</v>
          </cell>
        </row>
        <row r="41">
          <cell r="J41">
            <v>434.6</v>
          </cell>
          <cell r="K41">
            <v>7.6293799592725238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1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 t="str">
            <v>ALOY</v>
          </cell>
          <cell r="AQ41" t="str">
            <v>DLIA</v>
          </cell>
        </row>
        <row r="42">
          <cell r="J42">
            <v>382.02300000000002</v>
          </cell>
          <cell r="K42">
            <v>0.92938780872306892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 t="str">
            <v>BONT</v>
          </cell>
          <cell r="AQ42" t="str">
            <v>EBSC</v>
          </cell>
        </row>
        <row r="43">
          <cell r="J43">
            <v>583.89</v>
          </cell>
          <cell r="K43">
            <v>8.5367779288565284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1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 t="str">
            <v>HYSL</v>
          </cell>
          <cell r="AQ43" t="str">
            <v>BRIO</v>
          </cell>
        </row>
        <row r="44">
          <cell r="J44">
            <v>1663.3710000000001</v>
          </cell>
          <cell r="K44">
            <v>2.2174791166189851</v>
          </cell>
          <cell r="L44">
            <v>0</v>
          </cell>
          <cell r="M44">
            <v>0</v>
          </cell>
          <cell r="N44">
            <v>1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 t="str">
            <v>NFX</v>
          </cell>
          <cell r="AQ44" t="str">
            <v>EEX</v>
          </cell>
        </row>
        <row r="45">
          <cell r="J45">
            <v>124.56</v>
          </cell>
          <cell r="K45">
            <v>2.1691656653257407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 t="str">
            <v>IXYS</v>
          </cell>
          <cell r="AQ45" t="str">
            <v>CPCL</v>
          </cell>
        </row>
        <row r="46">
          <cell r="J46">
            <v>1985.367</v>
          </cell>
          <cell r="K46">
            <v>14.409061878565311</v>
          </cell>
          <cell r="L46">
            <v>0</v>
          </cell>
          <cell r="M46">
            <v>0</v>
          </cell>
          <cell r="N46">
            <v>1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 t="str">
            <v>BJS</v>
          </cell>
          <cell r="AQ46" t="str">
            <v>OSCA</v>
          </cell>
        </row>
        <row r="47">
          <cell r="J47">
            <v>3317.3009999999999</v>
          </cell>
          <cell r="K47">
            <v>3.620104653764098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1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 t="str">
            <v>CIEN</v>
          </cell>
          <cell r="AQ47" t="str">
            <v>ONIS</v>
          </cell>
        </row>
        <row r="48">
          <cell r="J48">
            <v>6443.1</v>
          </cell>
          <cell r="K48">
            <v>2.8070742575724044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1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 t="str">
            <v>AMGN</v>
          </cell>
          <cell r="AQ48" t="str">
            <v>IMNX</v>
          </cell>
        </row>
        <row r="49">
          <cell r="J49">
            <v>521.221</v>
          </cell>
          <cell r="K49">
            <v>11.261607933798587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1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 t="str">
            <v>MENT</v>
          </cell>
          <cell r="AQ49" t="str">
            <v>IKOS</v>
          </cell>
        </row>
        <row r="50">
          <cell r="J50">
            <v>402.51900000000001</v>
          </cell>
          <cell r="K50">
            <v>10.89479239971851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1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 t="str">
            <v>GWR</v>
          </cell>
          <cell r="AQ50" t="str">
            <v>EMON</v>
          </cell>
        </row>
        <row r="51">
          <cell r="J51">
            <v>959.43799999999999</v>
          </cell>
          <cell r="K51">
            <v>3085.009646302251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1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 t="str">
            <v>TTN</v>
          </cell>
          <cell r="AQ51" t="str">
            <v>BTGI</v>
          </cell>
        </row>
        <row r="52">
          <cell r="J52">
            <v>616.41099999999994</v>
          </cell>
          <cell r="K52">
            <v>27.389957787158409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1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 t="str">
            <v>CERN</v>
          </cell>
          <cell r="AQ52" t="str">
            <v>DHTI</v>
          </cell>
        </row>
        <row r="53">
          <cell r="J53">
            <v>463.59399999999999</v>
          </cell>
          <cell r="K53">
            <v>2.4492497886728657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1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 t="str">
            <v>KEA</v>
          </cell>
          <cell r="AQ53" t="str">
            <v>MISI</v>
          </cell>
        </row>
        <row r="54">
          <cell r="J54">
            <v>2260.1790000000001</v>
          </cell>
          <cell r="K54">
            <v>7.3839858604602542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1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 t="str">
            <v>PKI</v>
          </cell>
          <cell r="AQ54" t="str">
            <v>PBSC</v>
          </cell>
        </row>
        <row r="55">
          <cell r="J55">
            <v>423.85300000000001</v>
          </cell>
          <cell r="K55">
            <v>5.171083132030355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 t="str">
            <v>BRL</v>
          </cell>
          <cell r="AQ55" t="str">
            <v>DRMD</v>
          </cell>
        </row>
        <row r="56">
          <cell r="J56">
            <v>1112.5730000000001</v>
          </cell>
          <cell r="K56">
            <v>22.609136540063808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1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 t="str">
            <v>CTXS</v>
          </cell>
          <cell r="AQ56" t="str">
            <v>SQSW</v>
          </cell>
        </row>
        <row r="57">
          <cell r="J57">
            <v>4.8000000000000001E-2</v>
          </cell>
          <cell r="K57">
            <v>1.5688838045432262E-3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1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 t="str">
            <v>AREM</v>
          </cell>
          <cell r="AQ57" t="str">
            <v>FSFT</v>
          </cell>
        </row>
        <row r="58">
          <cell r="J58">
            <v>785.673</v>
          </cell>
          <cell r="K58">
            <v>4.7522364768005225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1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 t="str">
            <v>MACR</v>
          </cell>
          <cell r="AQ58" t="str">
            <v>ALLR</v>
          </cell>
        </row>
        <row r="59">
          <cell r="J59">
            <v>10264.9</v>
          </cell>
          <cell r="K59">
            <v>592.62744645228327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1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 t="str">
            <v>CAH</v>
          </cell>
          <cell r="AQ59" t="str">
            <v>BDY</v>
          </cell>
        </row>
        <row r="60">
          <cell r="J60">
            <v>15699</v>
          </cell>
          <cell r="K60">
            <v>8.4565172658607501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1</v>
          </cell>
          <cell r="AN60">
            <v>0</v>
          </cell>
          <cell r="AO60">
            <v>0</v>
          </cell>
          <cell r="AP60" t="str">
            <v>TRI</v>
          </cell>
          <cell r="AQ60" t="str">
            <v>QHGI</v>
          </cell>
        </row>
        <row r="61">
          <cell r="J61">
            <v>496.726</v>
          </cell>
          <cell r="K61">
            <v>1.8979580919775634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 t="str">
            <v>LNY</v>
          </cell>
          <cell r="AQ61" t="str">
            <v>RAIN</v>
          </cell>
        </row>
        <row r="62">
          <cell r="J62">
            <v>656.07500000000005</v>
          </cell>
          <cell r="K62">
            <v>6.6341234048577267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1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 t="str">
            <v>EFII</v>
          </cell>
          <cell r="AQ62" t="str">
            <v>SPLH</v>
          </cell>
        </row>
        <row r="63">
          <cell r="J63">
            <v>2458.7689999999998</v>
          </cell>
          <cell r="K63">
            <v>24.38359927407598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 t="str">
            <v>CHIR</v>
          </cell>
          <cell r="AQ63" t="str">
            <v>PGNS</v>
          </cell>
        </row>
        <row r="64">
          <cell r="J64">
            <v>391.40499999999997</v>
          </cell>
          <cell r="K64">
            <v>2.7037080529958692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1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 t="str">
            <v>JH</v>
          </cell>
          <cell r="AQ64" t="str">
            <v>CCTX</v>
          </cell>
        </row>
        <row r="65">
          <cell r="J65">
            <v>64.751000000000005</v>
          </cell>
          <cell r="K65">
            <v>4.5097506616520411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1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 t="str">
            <v>MDCC</v>
          </cell>
          <cell r="AQ65" t="str">
            <v>LJLB</v>
          </cell>
        </row>
        <row r="66">
          <cell r="J66">
            <v>1352.3679999999999</v>
          </cell>
          <cell r="K66">
            <v>66.35434963937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1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 t="str">
            <v>CMVT</v>
          </cell>
          <cell r="AQ66" t="str">
            <v>LORX</v>
          </cell>
        </row>
        <row r="67">
          <cell r="J67">
            <v>102.934</v>
          </cell>
          <cell r="K67">
            <v>3.5646904003324558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1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 t="str">
            <v>EBF</v>
          </cell>
          <cell r="AQ67" t="str">
            <v>NSCF</v>
          </cell>
        </row>
        <row r="68">
          <cell r="J68">
            <v>709.08500000000004</v>
          </cell>
          <cell r="K68">
            <v>17.776009024818251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1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 t="str">
            <v>IRF</v>
          </cell>
          <cell r="AQ68" t="str">
            <v>ZING</v>
          </cell>
        </row>
        <row r="69">
          <cell r="J69">
            <v>406.12799999999999</v>
          </cell>
          <cell r="K69">
            <v>3.214231359792049E-2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1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 t="str">
            <v>BVSN</v>
          </cell>
          <cell r="AQ69" t="str">
            <v>LEAF</v>
          </cell>
        </row>
      </sheetData>
      <sheetData sheetId="2"/>
      <sheetData sheetId="3"/>
      <sheetData sheetId="4"/>
      <sheetData sheetId="5"/>
      <sheetData sheetId="6"/>
      <sheetData sheetId="7">
        <row r="1">
          <cell r="A1" t="str">
            <v>Acq TIC</v>
          </cell>
          <cell r="B1" t="str">
            <v>Effective Date</v>
          </cell>
        </row>
        <row r="2">
          <cell r="A2" t="str">
            <v>ATHR</v>
          </cell>
          <cell r="B2">
            <v>40162</v>
          </cell>
        </row>
        <row r="3">
          <cell r="A3" t="str">
            <v>ENER</v>
          </cell>
          <cell r="B3">
            <v>40044</v>
          </cell>
        </row>
        <row r="4">
          <cell r="A4" t="str">
            <v>AXAS</v>
          </cell>
          <cell r="B4">
            <v>40091</v>
          </cell>
        </row>
        <row r="5">
          <cell r="A5" t="str">
            <v>SONO</v>
          </cell>
          <cell r="B5">
            <v>40039</v>
          </cell>
        </row>
        <row r="6">
          <cell r="A6" t="str">
            <v>CAM</v>
          </cell>
          <cell r="B6">
            <v>40136</v>
          </cell>
        </row>
        <row r="7">
          <cell r="A7" t="str">
            <v>EMC</v>
          </cell>
          <cell r="B7">
            <v>40017</v>
          </cell>
        </row>
        <row r="8">
          <cell r="A8" t="str">
            <v>ANR</v>
          </cell>
          <cell r="B8">
            <v>40025</v>
          </cell>
        </row>
        <row r="9">
          <cell r="A9" t="str">
            <v>ATLS</v>
          </cell>
          <cell r="B9">
            <v>40085</v>
          </cell>
        </row>
        <row r="10">
          <cell r="A10" t="str">
            <v>UNFY</v>
          </cell>
          <cell r="B10">
            <v>39994</v>
          </cell>
        </row>
        <row r="11">
          <cell r="A11" t="str">
            <v>RACK</v>
          </cell>
          <cell r="B11">
            <v>39941</v>
          </cell>
        </row>
        <row r="12">
          <cell r="A12" t="str">
            <v>DBLE</v>
          </cell>
          <cell r="B12">
            <v>40031</v>
          </cell>
        </row>
        <row r="13">
          <cell r="A13" t="str">
            <v>AMSWA</v>
          </cell>
          <cell r="B13">
            <v>39993</v>
          </cell>
        </row>
        <row r="14">
          <cell r="A14" t="str">
            <v>GILD</v>
          </cell>
          <cell r="B14">
            <v>39920</v>
          </cell>
        </row>
        <row r="15">
          <cell r="A15" t="str">
            <v>AMCS</v>
          </cell>
          <cell r="B15">
            <v>39905</v>
          </cell>
        </row>
        <row r="16">
          <cell r="A16" t="str">
            <v>BKHM</v>
          </cell>
          <cell r="B16">
            <v>39930</v>
          </cell>
        </row>
        <row r="17">
          <cell r="A17" t="str">
            <v>MDCO</v>
          </cell>
          <cell r="B17">
            <v>39869</v>
          </cell>
        </row>
        <row r="18">
          <cell r="A18" t="str">
            <v>ENDP</v>
          </cell>
          <cell r="B18">
            <v>39895</v>
          </cell>
        </row>
        <row r="19">
          <cell r="A19" t="str">
            <v>DGRI</v>
          </cell>
          <cell r="B19">
            <v>40178</v>
          </cell>
        </row>
        <row r="20">
          <cell r="A20" t="str">
            <v>PCYG</v>
          </cell>
          <cell r="B20">
            <v>39828</v>
          </cell>
        </row>
        <row r="21">
          <cell r="A21" t="str">
            <v>SHSH</v>
          </cell>
          <cell r="B21">
            <v>39888</v>
          </cell>
        </row>
        <row r="22">
          <cell r="A22" t="str">
            <v>CVS</v>
          </cell>
          <cell r="B22">
            <v>39751</v>
          </cell>
        </row>
        <row r="23">
          <cell r="A23" t="str">
            <v>PHWQ</v>
          </cell>
          <cell r="B23">
            <v>39714</v>
          </cell>
        </row>
        <row r="24">
          <cell r="A24" t="str">
            <v>VPHM</v>
          </cell>
          <cell r="B24">
            <v>39742</v>
          </cell>
        </row>
        <row r="25">
          <cell r="A25" t="str">
            <v>ACCP</v>
          </cell>
          <cell r="B25">
            <v>39870</v>
          </cell>
        </row>
        <row r="26">
          <cell r="A26" t="str">
            <v>TXCC</v>
          </cell>
          <cell r="B26">
            <v>39748</v>
          </cell>
        </row>
        <row r="27">
          <cell r="A27" t="str">
            <v>TIBX</v>
          </cell>
          <cell r="B27">
            <v>39694</v>
          </cell>
        </row>
        <row r="28">
          <cell r="A28" t="str">
            <v>CYTR</v>
          </cell>
          <cell r="B28">
            <v>39713</v>
          </cell>
        </row>
        <row r="29">
          <cell r="A29" t="str">
            <v>BLKB</v>
          </cell>
          <cell r="B29">
            <v>39638</v>
          </cell>
        </row>
        <row r="30">
          <cell r="A30" t="str">
            <v>FNSR</v>
          </cell>
          <cell r="B30">
            <v>39689</v>
          </cell>
        </row>
        <row r="31">
          <cell r="A31" t="str">
            <v>CMTL</v>
          </cell>
          <cell r="B31">
            <v>39661</v>
          </cell>
        </row>
        <row r="32">
          <cell r="A32" t="str">
            <v>ADSK</v>
          </cell>
          <cell r="B32">
            <v>39624</v>
          </cell>
        </row>
        <row r="33">
          <cell r="A33" t="str">
            <v>PTEC</v>
          </cell>
          <cell r="B33">
            <v>39630</v>
          </cell>
        </row>
        <row r="34">
          <cell r="A34" t="str">
            <v>ANSS</v>
          </cell>
          <cell r="B34">
            <v>39660</v>
          </cell>
        </row>
        <row r="35">
          <cell r="A35" t="str">
            <v>ID</v>
          </cell>
          <cell r="B35">
            <v>39673</v>
          </cell>
        </row>
        <row r="36">
          <cell r="A36" t="str">
            <v>TQNT</v>
          </cell>
          <cell r="B36">
            <v>39590</v>
          </cell>
        </row>
        <row r="37">
          <cell r="A37" t="str">
            <v>BCR</v>
          </cell>
          <cell r="B37">
            <v>39605</v>
          </cell>
        </row>
        <row r="38">
          <cell r="A38" t="str">
            <v>HL</v>
          </cell>
          <cell r="B38">
            <v>39758</v>
          </cell>
        </row>
        <row r="39">
          <cell r="A39" t="str">
            <v>NURO</v>
          </cell>
          <cell r="B39">
            <v>39442</v>
          </cell>
        </row>
        <row r="40">
          <cell r="A40" t="str">
            <v>VSE</v>
          </cell>
          <cell r="B40">
            <v>39538</v>
          </cell>
        </row>
        <row r="41">
          <cell r="A41" t="str">
            <v>ATN</v>
          </cell>
          <cell r="B41">
            <v>39525</v>
          </cell>
        </row>
        <row r="42">
          <cell r="A42" t="str">
            <v>CELG</v>
          </cell>
          <cell r="B42">
            <v>39514</v>
          </cell>
        </row>
        <row r="43">
          <cell r="A43" t="str">
            <v>RTIX</v>
          </cell>
          <cell r="B43">
            <v>39506</v>
          </cell>
        </row>
        <row r="44">
          <cell r="A44" t="str">
            <v>OMTR</v>
          </cell>
          <cell r="B44">
            <v>39464</v>
          </cell>
        </row>
        <row r="45">
          <cell r="A45" t="str">
            <v>ABM</v>
          </cell>
          <cell r="B45">
            <v>39400</v>
          </cell>
        </row>
        <row r="46">
          <cell r="A46" t="str">
            <v>ARRS</v>
          </cell>
          <cell r="B46">
            <v>39430</v>
          </cell>
        </row>
        <row r="47">
          <cell r="A47" t="str">
            <v>PAET</v>
          </cell>
          <cell r="B47">
            <v>39486</v>
          </cell>
        </row>
        <row r="48">
          <cell r="A48" t="str">
            <v>SFLK</v>
          </cell>
          <cell r="B48">
            <v>39862</v>
          </cell>
        </row>
        <row r="49">
          <cell r="A49" t="str">
            <v>TNB</v>
          </cell>
          <cell r="B49">
            <v>39391</v>
          </cell>
        </row>
        <row r="50">
          <cell r="A50" t="str">
            <v>RFMD</v>
          </cell>
          <cell r="B50">
            <v>39399</v>
          </cell>
        </row>
        <row r="51">
          <cell r="A51" t="str">
            <v>ADSX</v>
          </cell>
          <cell r="B51">
            <v>39449</v>
          </cell>
        </row>
        <row r="52">
          <cell r="A52" t="str">
            <v>TFX</v>
          </cell>
          <cell r="B52">
            <v>39356</v>
          </cell>
        </row>
        <row r="53">
          <cell r="A53" t="str">
            <v>WSO</v>
          </cell>
          <cell r="B53">
            <v>39304</v>
          </cell>
        </row>
        <row r="54">
          <cell r="A54" t="str">
            <v>WDC</v>
          </cell>
          <cell r="B54">
            <v>39330</v>
          </cell>
        </row>
        <row r="55">
          <cell r="A55" t="str">
            <v>AVX</v>
          </cell>
          <cell r="B55">
            <v>39350</v>
          </cell>
        </row>
        <row r="56">
          <cell r="A56" t="str">
            <v>DVR</v>
          </cell>
          <cell r="B56">
            <v>39427</v>
          </cell>
        </row>
        <row r="57">
          <cell r="A57" t="str">
            <v>UPDA</v>
          </cell>
          <cell r="B57">
            <v>39192</v>
          </cell>
        </row>
        <row r="58">
          <cell r="A58" t="str">
            <v>INHX</v>
          </cell>
          <cell r="B58">
            <v>39345</v>
          </cell>
        </row>
        <row r="59">
          <cell r="A59" t="str">
            <v>HERO</v>
          </cell>
          <cell r="B59">
            <v>39274</v>
          </cell>
        </row>
        <row r="60">
          <cell r="A60" t="str">
            <v>CYH</v>
          </cell>
          <cell r="B60">
            <v>39288</v>
          </cell>
        </row>
        <row r="61">
          <cell r="A61" t="str">
            <v>GAP</v>
          </cell>
          <cell r="B61">
            <v>39419</v>
          </cell>
        </row>
        <row r="62">
          <cell r="A62" t="str">
            <v>WFMI</v>
          </cell>
          <cell r="B62">
            <v>39322</v>
          </cell>
        </row>
        <row r="63">
          <cell r="A63" t="str">
            <v>SIRI</v>
          </cell>
          <cell r="B63">
            <v>39658</v>
          </cell>
        </row>
        <row r="64">
          <cell r="A64" t="str">
            <v>IDEV</v>
          </cell>
          <cell r="B64">
            <v>39189</v>
          </cell>
        </row>
        <row r="65">
          <cell r="A65" t="str">
            <v>ANGO</v>
          </cell>
          <cell r="B65">
            <v>39111</v>
          </cell>
        </row>
        <row r="66">
          <cell r="A66" t="str">
            <v>ABT</v>
          </cell>
          <cell r="B66">
            <v>39066</v>
          </cell>
        </row>
        <row r="67">
          <cell r="A67" t="str">
            <v>RRD</v>
          </cell>
          <cell r="B67">
            <v>39091</v>
          </cell>
        </row>
        <row r="68">
          <cell r="A68" t="str">
            <v>PETD</v>
          </cell>
          <cell r="B68">
            <v>39057</v>
          </cell>
        </row>
        <row r="69">
          <cell r="A69" t="str">
            <v>BHE</v>
          </cell>
          <cell r="B69">
            <v>39090</v>
          </cell>
        </row>
        <row r="70">
          <cell r="A70" t="str">
            <v>MFE</v>
          </cell>
          <cell r="B70">
            <v>39055</v>
          </cell>
        </row>
        <row r="71">
          <cell r="A71" t="str">
            <v>GSX</v>
          </cell>
          <cell r="B71">
            <v>39400</v>
          </cell>
        </row>
        <row r="72">
          <cell r="A72" t="str">
            <v>CZN</v>
          </cell>
          <cell r="B72">
            <v>39149</v>
          </cell>
        </row>
        <row r="73">
          <cell r="A73" t="str">
            <v>HRL</v>
          </cell>
          <cell r="B73">
            <v>39066</v>
          </cell>
        </row>
        <row r="74">
          <cell r="A74" t="str">
            <v>WNR</v>
          </cell>
          <cell r="B74">
            <v>39233</v>
          </cell>
        </row>
        <row r="75">
          <cell r="A75" t="str">
            <v>SMDI</v>
          </cell>
          <cell r="B75">
            <v>39021</v>
          </cell>
        </row>
        <row r="76">
          <cell r="A76" t="str">
            <v>BRCD</v>
          </cell>
          <cell r="B76">
            <v>39111</v>
          </cell>
        </row>
        <row r="77">
          <cell r="A77" t="str">
            <v>PMDX</v>
          </cell>
          <cell r="B77">
            <v>39036</v>
          </cell>
        </row>
        <row r="78">
          <cell r="A78" t="str">
            <v>VEXP</v>
          </cell>
          <cell r="B78">
            <v>38947</v>
          </cell>
        </row>
        <row r="79">
          <cell r="A79" t="str">
            <v>INIV</v>
          </cell>
          <cell r="B79">
            <v>38894</v>
          </cell>
        </row>
        <row r="80">
          <cell r="A80" t="str">
            <v>RRC</v>
          </cell>
          <cell r="B80">
            <v>38888</v>
          </cell>
        </row>
        <row r="81">
          <cell r="A81" t="str">
            <v>QTM</v>
          </cell>
          <cell r="B81">
            <v>38951</v>
          </cell>
        </row>
        <row r="82">
          <cell r="A82" t="str">
            <v>JDAS</v>
          </cell>
          <cell r="B82">
            <v>38904</v>
          </cell>
        </row>
        <row r="83">
          <cell r="A83" t="str">
            <v>MU</v>
          </cell>
          <cell r="B83">
            <v>38889</v>
          </cell>
        </row>
        <row r="84">
          <cell r="A84" t="str">
            <v>RS</v>
          </cell>
          <cell r="B84">
            <v>38810</v>
          </cell>
        </row>
        <row r="85">
          <cell r="A85" t="str">
            <v>VISG</v>
          </cell>
          <cell r="B85">
            <v>38958</v>
          </cell>
        </row>
        <row r="86">
          <cell r="A86" t="str">
            <v>KNXA</v>
          </cell>
          <cell r="B86">
            <v>38718</v>
          </cell>
        </row>
        <row r="87">
          <cell r="A87" t="str">
            <v>STX</v>
          </cell>
          <cell r="B87">
            <v>38859</v>
          </cell>
        </row>
        <row r="88">
          <cell r="A88" t="str">
            <v>SLI</v>
          </cell>
          <cell r="B88">
            <v>38743</v>
          </cell>
        </row>
        <row r="89">
          <cell r="A89" t="str">
            <v>ERTS</v>
          </cell>
          <cell r="B89">
            <v>38763</v>
          </cell>
        </row>
        <row r="90">
          <cell r="A90" t="str">
            <v>BSX</v>
          </cell>
          <cell r="B90">
            <v>38828</v>
          </cell>
        </row>
        <row r="91">
          <cell r="A91" t="str">
            <v>DPTR</v>
          </cell>
          <cell r="B91">
            <v>38838</v>
          </cell>
        </row>
        <row r="92">
          <cell r="A92" t="str">
            <v>TDY</v>
          </cell>
          <cell r="B92">
            <v>38744</v>
          </cell>
        </row>
        <row r="93">
          <cell r="A93" t="str">
            <v>MSCC</v>
          </cell>
          <cell r="B93">
            <v>38835</v>
          </cell>
        </row>
        <row r="94">
          <cell r="A94" t="str">
            <v>STLD</v>
          </cell>
          <cell r="B94">
            <v>38819</v>
          </cell>
        </row>
        <row r="95">
          <cell r="A95" t="str">
            <v>BABY</v>
          </cell>
          <cell r="B95">
            <v>38722</v>
          </cell>
        </row>
        <row r="96">
          <cell r="A96" t="str">
            <v>SABA</v>
          </cell>
          <cell r="B96">
            <v>38749</v>
          </cell>
        </row>
        <row r="97">
          <cell r="A97" t="str">
            <v>RHD</v>
          </cell>
          <cell r="B97">
            <v>38748</v>
          </cell>
        </row>
        <row r="98">
          <cell r="A98" t="str">
            <v>BEAS</v>
          </cell>
          <cell r="B98">
            <v>38645</v>
          </cell>
        </row>
        <row r="99">
          <cell r="A99" t="str">
            <v>SY</v>
          </cell>
          <cell r="B99">
            <v>38651</v>
          </cell>
        </row>
        <row r="100">
          <cell r="A100" t="str">
            <v>MOGN</v>
          </cell>
          <cell r="B100">
            <v>38628</v>
          </cell>
        </row>
        <row r="101">
          <cell r="A101" t="str">
            <v>WHR</v>
          </cell>
          <cell r="B101">
            <v>38807</v>
          </cell>
        </row>
        <row r="102">
          <cell r="A102" t="str">
            <v>IDTI</v>
          </cell>
          <cell r="B102">
            <v>38611</v>
          </cell>
        </row>
        <row r="103">
          <cell r="A103" t="str">
            <v>GME</v>
          </cell>
          <cell r="B103">
            <v>38635</v>
          </cell>
        </row>
        <row r="104">
          <cell r="A104" t="str">
            <v>AVID</v>
          </cell>
          <cell r="B104">
            <v>38573</v>
          </cell>
        </row>
        <row r="105">
          <cell r="A105" t="str">
            <v>IPCS</v>
          </cell>
          <cell r="B105">
            <v>38534</v>
          </cell>
        </row>
        <row r="106">
          <cell r="A106" t="str">
            <v>VZ</v>
          </cell>
          <cell r="B106">
            <v>38723</v>
          </cell>
        </row>
        <row r="107">
          <cell r="A107" t="str">
            <v>TUTS</v>
          </cell>
          <cell r="B107">
            <v>38504</v>
          </cell>
        </row>
        <row r="108">
          <cell r="A108" t="str">
            <v>LEE</v>
          </cell>
          <cell r="B108">
            <v>38506</v>
          </cell>
        </row>
        <row r="109">
          <cell r="A109" t="str">
            <v>XEC</v>
          </cell>
          <cell r="B109">
            <v>38510</v>
          </cell>
        </row>
        <row r="110">
          <cell r="A110" t="str">
            <v>NBL</v>
          </cell>
          <cell r="B110">
            <v>38488</v>
          </cell>
        </row>
        <row r="111">
          <cell r="A111" t="str">
            <v>COMS</v>
          </cell>
          <cell r="B111">
            <v>38383</v>
          </cell>
        </row>
        <row r="112">
          <cell r="A112" t="str">
            <v>MRGE</v>
          </cell>
          <cell r="B112">
            <v>38380</v>
          </cell>
        </row>
        <row r="113">
          <cell r="A113" t="str">
            <v>MOVI</v>
          </cell>
          <cell r="B113">
            <v>38469</v>
          </cell>
        </row>
        <row r="114">
          <cell r="A114" t="str">
            <v>USXP</v>
          </cell>
          <cell r="B114">
            <v>38268</v>
          </cell>
        </row>
        <row r="115">
          <cell r="A115" t="str">
            <v>LCRY</v>
          </cell>
          <cell r="B115">
            <v>38289</v>
          </cell>
        </row>
        <row r="116">
          <cell r="A116" t="str">
            <v>ARTG</v>
          </cell>
          <cell r="B116">
            <v>38292</v>
          </cell>
        </row>
        <row r="117">
          <cell r="A117" t="str">
            <v>TRA</v>
          </cell>
          <cell r="B117">
            <v>38342</v>
          </cell>
        </row>
        <row r="118">
          <cell r="A118" t="str">
            <v>HET</v>
          </cell>
          <cell r="B118">
            <v>38516</v>
          </cell>
        </row>
        <row r="119">
          <cell r="A119" t="str">
            <v>CRL</v>
          </cell>
          <cell r="B119">
            <v>38280</v>
          </cell>
        </row>
        <row r="120">
          <cell r="A120" t="str">
            <v>TTI</v>
          </cell>
          <cell r="B120">
            <v>38183</v>
          </cell>
        </row>
        <row r="121">
          <cell r="A121" t="str">
            <v>MGM</v>
          </cell>
          <cell r="B121">
            <v>38467</v>
          </cell>
        </row>
        <row r="122">
          <cell r="A122" t="str">
            <v>TLAB</v>
          </cell>
          <cell r="B122">
            <v>38321</v>
          </cell>
        </row>
        <row r="123">
          <cell r="A123" t="str">
            <v>PXD</v>
          </cell>
          <cell r="B123">
            <v>38258</v>
          </cell>
        </row>
        <row r="124">
          <cell r="A124" t="str">
            <v>VRLKQ</v>
          </cell>
          <cell r="B124">
            <v>38196</v>
          </cell>
        </row>
        <row r="125">
          <cell r="A125" t="str">
            <v>AWL</v>
          </cell>
          <cell r="B125">
            <v>38307</v>
          </cell>
        </row>
        <row r="126">
          <cell r="A126" t="str">
            <v>DMAX</v>
          </cell>
          <cell r="B126">
            <v>38306</v>
          </cell>
        </row>
        <row r="127">
          <cell r="A127" t="str">
            <v>BMET</v>
          </cell>
          <cell r="B127">
            <v>38156</v>
          </cell>
        </row>
        <row r="128">
          <cell r="A128" t="str">
            <v>BWC</v>
          </cell>
          <cell r="B128">
            <v>38183</v>
          </cell>
        </row>
        <row r="129">
          <cell r="A129" t="str">
            <v>STEL</v>
          </cell>
          <cell r="B129">
            <v>38135</v>
          </cell>
        </row>
        <row r="130">
          <cell r="A130" t="str">
            <v>GNSC</v>
          </cell>
          <cell r="B130">
            <v>38078</v>
          </cell>
        </row>
        <row r="131">
          <cell r="A131" t="str">
            <v>SSP</v>
          </cell>
          <cell r="B131">
            <v>38091</v>
          </cell>
        </row>
        <row r="132">
          <cell r="A132" t="str">
            <v>NEOM</v>
          </cell>
          <cell r="B132">
            <v>38799</v>
          </cell>
        </row>
        <row r="133">
          <cell r="A133" t="str">
            <v>OPSW</v>
          </cell>
          <cell r="B133">
            <v>38040</v>
          </cell>
        </row>
        <row r="134">
          <cell r="A134" t="str">
            <v>BKS</v>
          </cell>
          <cell r="B134">
            <v>38134</v>
          </cell>
        </row>
        <row r="135">
          <cell r="A135" t="str">
            <v>SFNT</v>
          </cell>
          <cell r="B135">
            <v>38063</v>
          </cell>
        </row>
        <row r="136">
          <cell r="A136" t="str">
            <v>VSNT</v>
          </cell>
          <cell r="B136">
            <v>38085</v>
          </cell>
        </row>
        <row r="137">
          <cell r="A137" t="str">
            <v>TTWO</v>
          </cell>
          <cell r="B137">
            <v>37957</v>
          </cell>
        </row>
        <row r="138">
          <cell r="A138" t="str">
            <v>CMX</v>
          </cell>
          <cell r="B138">
            <v>38070</v>
          </cell>
        </row>
        <row r="139">
          <cell r="A139" t="str">
            <v>CEPH</v>
          </cell>
          <cell r="B139">
            <v>38211</v>
          </cell>
        </row>
        <row r="140">
          <cell r="A140" t="str">
            <v>IWOV</v>
          </cell>
          <cell r="B140">
            <v>37943</v>
          </cell>
        </row>
        <row r="141">
          <cell r="A141" t="str">
            <v>ASCL</v>
          </cell>
          <cell r="B141">
            <v>37876</v>
          </cell>
        </row>
        <row r="142">
          <cell r="A142" t="str">
            <v>ALOY</v>
          </cell>
          <cell r="B142">
            <v>37881</v>
          </cell>
        </row>
        <row r="143">
          <cell r="A143" t="str">
            <v>BONT</v>
          </cell>
          <cell r="B143">
            <v>37921</v>
          </cell>
        </row>
        <row r="144">
          <cell r="A144" t="str">
            <v>MKTW</v>
          </cell>
          <cell r="B144">
            <v>38002</v>
          </cell>
        </row>
        <row r="145">
          <cell r="A145" t="str">
            <v>HYSL</v>
          </cell>
          <cell r="B145">
            <v>37910</v>
          </cell>
        </row>
        <row r="146">
          <cell r="A146" t="str">
            <v>UNT</v>
          </cell>
          <cell r="B146">
            <v>38019</v>
          </cell>
        </row>
        <row r="147">
          <cell r="A147" t="str">
            <v>IDPH</v>
          </cell>
          <cell r="B147">
            <v>37937</v>
          </cell>
        </row>
        <row r="148">
          <cell r="A148" t="str">
            <v>VTSS</v>
          </cell>
          <cell r="B148">
            <v>37854</v>
          </cell>
        </row>
        <row r="149">
          <cell r="A149" t="str">
            <v>EPEX</v>
          </cell>
          <cell r="B149">
            <v>37959</v>
          </cell>
        </row>
        <row r="150">
          <cell r="A150" t="str">
            <v>PTEN</v>
          </cell>
          <cell r="B150">
            <v>38029</v>
          </cell>
        </row>
        <row r="151">
          <cell r="A151" t="str">
            <v>PSYS</v>
          </cell>
          <cell r="B151">
            <v>37802</v>
          </cell>
        </row>
        <row r="152">
          <cell r="A152" t="str">
            <v>EVG</v>
          </cell>
          <cell r="B152">
            <v>37923</v>
          </cell>
        </row>
        <row r="153">
          <cell r="A153" t="str">
            <v>CECO</v>
          </cell>
          <cell r="B153">
            <v>37803</v>
          </cell>
        </row>
        <row r="154">
          <cell r="A154" t="str">
            <v>LARS</v>
          </cell>
          <cell r="B154">
            <v>37778</v>
          </cell>
        </row>
        <row r="155">
          <cell r="A155" t="str">
            <v>IPMN</v>
          </cell>
          <cell r="B155">
            <v>37754</v>
          </cell>
        </row>
        <row r="156">
          <cell r="A156" t="str">
            <v>DNDN</v>
          </cell>
          <cell r="B156">
            <v>37832</v>
          </cell>
        </row>
        <row r="157">
          <cell r="A157" t="str">
            <v>GRTS</v>
          </cell>
          <cell r="B157">
            <v>37837</v>
          </cell>
        </row>
        <row r="158">
          <cell r="A158" t="str">
            <v>ANDW</v>
          </cell>
          <cell r="B158">
            <v>37817</v>
          </cell>
        </row>
        <row r="159">
          <cell r="A159" t="str">
            <v>KKD</v>
          </cell>
          <cell r="B159">
            <v>37718</v>
          </cell>
        </row>
        <row r="160">
          <cell r="A160" t="str">
            <v>MAPX</v>
          </cell>
          <cell r="B160">
            <v>37671</v>
          </cell>
        </row>
        <row r="161">
          <cell r="A161" t="str">
            <v>PLUG</v>
          </cell>
          <cell r="B161">
            <v>37705</v>
          </cell>
        </row>
        <row r="162">
          <cell r="A162" t="str">
            <v>ICUI</v>
          </cell>
          <cell r="B162">
            <v>37562</v>
          </cell>
        </row>
        <row r="163">
          <cell r="A163" t="str">
            <v>CTE</v>
          </cell>
          <cell r="B163">
            <v>37686</v>
          </cell>
        </row>
        <row r="164">
          <cell r="A164" t="str">
            <v>PHMD</v>
          </cell>
          <cell r="B164">
            <v>37620</v>
          </cell>
        </row>
        <row r="165">
          <cell r="A165" t="str">
            <v>NFX</v>
          </cell>
          <cell r="B165">
            <v>37586</v>
          </cell>
        </row>
        <row r="166">
          <cell r="A166" t="str">
            <v>OPWV</v>
          </cell>
          <cell r="B166">
            <v>37469</v>
          </cell>
        </row>
        <row r="167">
          <cell r="A167" t="str">
            <v>NUE</v>
          </cell>
          <cell r="B167">
            <v>37599</v>
          </cell>
        </row>
        <row r="168">
          <cell r="A168" t="str">
            <v>LEVC</v>
          </cell>
          <cell r="B168">
            <v>37627</v>
          </cell>
        </row>
        <row r="169">
          <cell r="A169" t="str">
            <v>ESV</v>
          </cell>
          <cell r="B169">
            <v>37475</v>
          </cell>
        </row>
        <row r="170">
          <cell r="A170" t="str">
            <v>MMH</v>
          </cell>
          <cell r="B170">
            <v>37468</v>
          </cell>
        </row>
        <row r="171">
          <cell r="A171" t="str">
            <v>IXYS</v>
          </cell>
          <cell r="B171">
            <v>37417</v>
          </cell>
        </row>
        <row r="172">
          <cell r="A172" t="str">
            <v>NET</v>
          </cell>
          <cell r="B172">
            <v>37512</v>
          </cell>
        </row>
        <row r="173">
          <cell r="A173" t="str">
            <v>MSCS</v>
          </cell>
          <cell r="B173">
            <v>37390</v>
          </cell>
        </row>
        <row r="174">
          <cell r="A174" t="str">
            <v>BAX</v>
          </cell>
          <cell r="B174">
            <v>37381</v>
          </cell>
        </row>
        <row r="175">
          <cell r="A175" t="str">
            <v>BJS</v>
          </cell>
          <cell r="B175">
            <v>37407</v>
          </cell>
        </row>
        <row r="176">
          <cell r="A176" t="str">
            <v>LGTO</v>
          </cell>
          <cell r="B176">
            <v>37390</v>
          </cell>
        </row>
        <row r="177">
          <cell r="A177" t="str">
            <v>CIEN</v>
          </cell>
          <cell r="B177">
            <v>37431</v>
          </cell>
        </row>
        <row r="178">
          <cell r="A178" t="str">
            <v>JAKK</v>
          </cell>
          <cell r="B178">
            <v>37557</v>
          </cell>
        </row>
        <row r="179">
          <cell r="A179" t="str">
            <v>BZH</v>
          </cell>
          <cell r="B179">
            <v>37363</v>
          </cell>
        </row>
        <row r="180">
          <cell r="A180" t="str">
            <v>PSFT</v>
          </cell>
          <cell r="B180">
            <v>37355</v>
          </cell>
        </row>
        <row r="181">
          <cell r="A181" t="str">
            <v>MHR</v>
          </cell>
          <cell r="B181">
            <v>37330</v>
          </cell>
        </row>
        <row r="182">
          <cell r="A182" t="str">
            <v>RESP</v>
          </cell>
          <cell r="B182">
            <v>37361</v>
          </cell>
        </row>
        <row r="183">
          <cell r="A183" t="str">
            <v>AMGN</v>
          </cell>
          <cell r="B183">
            <v>37453</v>
          </cell>
        </row>
        <row r="184">
          <cell r="A184" t="str">
            <v>MENT</v>
          </cell>
          <cell r="B184">
            <v>37361</v>
          </cell>
        </row>
        <row r="185">
          <cell r="A185" t="str">
            <v>MLNM</v>
          </cell>
          <cell r="B185">
            <v>37299</v>
          </cell>
        </row>
        <row r="186">
          <cell r="A186" t="str">
            <v>AMZN</v>
          </cell>
          <cell r="B186">
            <v>37229</v>
          </cell>
        </row>
        <row r="187">
          <cell r="A187" t="str">
            <v>MEDI</v>
          </cell>
          <cell r="B187">
            <v>37271</v>
          </cell>
        </row>
        <row r="188">
          <cell r="A188" t="str">
            <v>GWR</v>
          </cell>
          <cell r="B188">
            <v>37312</v>
          </cell>
        </row>
        <row r="189">
          <cell r="A189" t="str">
            <v>KAI</v>
          </cell>
          <cell r="B189">
            <v>37252</v>
          </cell>
        </row>
        <row r="190">
          <cell r="A190" t="str">
            <v>SLVN</v>
          </cell>
          <cell r="B190">
            <v>37190</v>
          </cell>
        </row>
        <row r="191">
          <cell r="A191" t="str">
            <v>CRK</v>
          </cell>
          <cell r="B191">
            <v>37273</v>
          </cell>
        </row>
        <row r="192">
          <cell r="A192" t="str">
            <v>AWE</v>
          </cell>
          <cell r="B192">
            <v>37302</v>
          </cell>
        </row>
        <row r="193">
          <cell r="A193" t="str">
            <v>GSPN</v>
          </cell>
          <cell r="B193">
            <v>37239</v>
          </cell>
        </row>
        <row r="194">
          <cell r="A194" t="str">
            <v>GNSS</v>
          </cell>
          <cell r="B194">
            <v>37307</v>
          </cell>
        </row>
        <row r="195">
          <cell r="A195" t="str">
            <v>TTN</v>
          </cell>
          <cell r="B195">
            <v>37223</v>
          </cell>
        </row>
        <row r="196">
          <cell r="A196" t="str">
            <v>CERN</v>
          </cell>
          <cell r="B196">
            <v>37243</v>
          </cell>
        </row>
        <row r="197">
          <cell r="A197" t="str">
            <v>HWP</v>
          </cell>
          <cell r="B197">
            <v>37379</v>
          </cell>
        </row>
        <row r="198">
          <cell r="A198" t="str">
            <v>KEA</v>
          </cell>
          <cell r="B198">
            <v>37225</v>
          </cell>
        </row>
        <row r="199">
          <cell r="A199" t="str">
            <v>JWA</v>
          </cell>
          <cell r="B199">
            <v>37160</v>
          </cell>
        </row>
        <row r="200">
          <cell r="A200" t="str">
            <v>PKI</v>
          </cell>
          <cell r="B200">
            <v>37208</v>
          </cell>
        </row>
        <row r="201">
          <cell r="A201" t="str">
            <v>HES</v>
          </cell>
          <cell r="B201">
            <v>37123</v>
          </cell>
        </row>
        <row r="202">
          <cell r="A202" t="str">
            <v>BRL</v>
          </cell>
          <cell r="B202">
            <v>37188</v>
          </cell>
        </row>
        <row r="203">
          <cell r="A203" t="str">
            <v>DIAN</v>
          </cell>
          <cell r="B203">
            <v>37204</v>
          </cell>
        </row>
        <row r="204">
          <cell r="A204" t="str">
            <v>WRC</v>
          </cell>
          <cell r="B204">
            <v>37124</v>
          </cell>
        </row>
        <row r="205">
          <cell r="A205" t="str">
            <v>NZRO</v>
          </cell>
          <cell r="B205">
            <v>37159</v>
          </cell>
        </row>
        <row r="206">
          <cell r="A206" t="str">
            <v>TWTR</v>
          </cell>
          <cell r="B206">
            <v>37104</v>
          </cell>
        </row>
        <row r="207">
          <cell r="A207" t="str">
            <v>DCLK</v>
          </cell>
          <cell r="B207">
            <v>37274</v>
          </cell>
        </row>
        <row r="208">
          <cell r="A208" t="str">
            <v>EXLN</v>
          </cell>
          <cell r="B208">
            <v>37154</v>
          </cell>
        </row>
        <row r="209">
          <cell r="A209" t="str">
            <v>PDE</v>
          </cell>
          <cell r="B209">
            <v>37147</v>
          </cell>
        </row>
        <row r="210">
          <cell r="A210" t="str">
            <v>OCA</v>
          </cell>
          <cell r="B210">
            <v>37204</v>
          </cell>
        </row>
        <row r="211">
          <cell r="A211" t="str">
            <v>ESTM</v>
          </cell>
          <cell r="B211">
            <v>37160</v>
          </cell>
        </row>
        <row r="212">
          <cell r="A212" t="str">
            <v>KANA</v>
          </cell>
          <cell r="B212">
            <v>37071</v>
          </cell>
        </row>
        <row r="213">
          <cell r="A213" t="str">
            <v>CHD</v>
          </cell>
          <cell r="B213">
            <v>37036</v>
          </cell>
        </row>
        <row r="214">
          <cell r="A214" t="str">
            <v>AVT</v>
          </cell>
          <cell r="B214">
            <v>37050</v>
          </cell>
        </row>
        <row r="215">
          <cell r="A215" t="str">
            <v>FVCX</v>
          </cell>
          <cell r="B215">
            <v>37061</v>
          </cell>
        </row>
        <row r="216">
          <cell r="A216" t="str">
            <v>CTXS</v>
          </cell>
          <cell r="B216">
            <v>37012</v>
          </cell>
        </row>
        <row r="217">
          <cell r="A217" t="str">
            <v>AREM</v>
          </cell>
          <cell r="B217">
            <v>37011</v>
          </cell>
        </row>
        <row r="218">
          <cell r="A218" t="str">
            <v>PTEN</v>
          </cell>
          <cell r="B218">
            <v>37019</v>
          </cell>
        </row>
        <row r="219">
          <cell r="A219" t="str">
            <v>IVIL</v>
          </cell>
          <cell r="B219">
            <v>37060</v>
          </cell>
        </row>
        <row r="220">
          <cell r="A220" t="str">
            <v>MXIM</v>
          </cell>
          <cell r="B220">
            <v>36992</v>
          </cell>
        </row>
        <row r="221">
          <cell r="A221" t="str">
            <v>BELW</v>
          </cell>
          <cell r="B221">
            <v>37027</v>
          </cell>
        </row>
        <row r="222">
          <cell r="A222" t="str">
            <v>ACNT</v>
          </cell>
          <cell r="B222">
            <v>37125</v>
          </cell>
        </row>
        <row r="223">
          <cell r="A223" t="str">
            <v>OEI</v>
          </cell>
          <cell r="B223">
            <v>36972</v>
          </cell>
        </row>
        <row r="224">
          <cell r="A224" t="str">
            <v>MACR</v>
          </cell>
          <cell r="B224">
            <v>36970</v>
          </cell>
        </row>
        <row r="225">
          <cell r="A225" t="str">
            <v>CYBA</v>
          </cell>
          <cell r="B225">
            <v>36984</v>
          </cell>
        </row>
        <row r="226">
          <cell r="A226" t="str">
            <v>CHRD</v>
          </cell>
          <cell r="B226">
            <v>36978</v>
          </cell>
        </row>
        <row r="227">
          <cell r="A227" t="str">
            <v>NOC</v>
          </cell>
          <cell r="B227">
            <v>37041</v>
          </cell>
        </row>
        <row r="228">
          <cell r="A228" t="str">
            <v>IGT</v>
          </cell>
          <cell r="B228">
            <v>36977</v>
          </cell>
        </row>
        <row r="229">
          <cell r="A229" t="str">
            <v>CAH</v>
          </cell>
          <cell r="B229">
            <v>36937</v>
          </cell>
        </row>
        <row r="230">
          <cell r="A230" t="str">
            <v>GD</v>
          </cell>
          <cell r="B230">
            <v>36917</v>
          </cell>
        </row>
        <row r="231">
          <cell r="A231" t="str">
            <v>-</v>
          </cell>
          <cell r="B231">
            <v>36894</v>
          </cell>
        </row>
        <row r="232">
          <cell r="A232" t="str">
            <v>MCHP</v>
          </cell>
          <cell r="B232">
            <v>36907</v>
          </cell>
        </row>
        <row r="233">
          <cell r="A233" t="str">
            <v>TRI</v>
          </cell>
          <cell r="B233">
            <v>37008</v>
          </cell>
        </row>
        <row r="234">
          <cell r="A234" t="str">
            <v>CRXA</v>
          </cell>
          <cell r="B234">
            <v>36882</v>
          </cell>
        </row>
        <row r="235">
          <cell r="A235" t="str">
            <v>ALLP</v>
          </cell>
          <cell r="B235">
            <v>36894</v>
          </cell>
        </row>
        <row r="236">
          <cell r="A236" t="str">
            <v>LAMR</v>
          </cell>
          <cell r="B236">
            <v>36923</v>
          </cell>
        </row>
        <row r="237">
          <cell r="A237" t="str">
            <v>MXO</v>
          </cell>
          <cell r="B237">
            <v>36983</v>
          </cell>
        </row>
        <row r="238">
          <cell r="A238" t="str">
            <v>IMA</v>
          </cell>
          <cell r="B238">
            <v>36914</v>
          </cell>
        </row>
        <row r="239">
          <cell r="A239" t="str">
            <v>THOR</v>
          </cell>
          <cell r="B239">
            <v>36936</v>
          </cell>
        </row>
        <row r="240">
          <cell r="A240" t="str">
            <v>MUSA</v>
          </cell>
          <cell r="B240">
            <v>36867</v>
          </cell>
        </row>
        <row r="241">
          <cell r="A241" t="str">
            <v>LNY</v>
          </cell>
          <cell r="B241">
            <v>36861</v>
          </cell>
        </row>
        <row r="242">
          <cell r="A242" t="str">
            <v>BNBN</v>
          </cell>
          <cell r="B242">
            <v>36847</v>
          </cell>
        </row>
        <row r="243">
          <cell r="A243" t="str">
            <v>EXEL</v>
          </cell>
          <cell r="B243">
            <v>36868</v>
          </cell>
        </row>
        <row r="244">
          <cell r="A244" t="str">
            <v>UGS</v>
          </cell>
          <cell r="B244">
            <v>36822</v>
          </cell>
        </row>
        <row r="245">
          <cell r="A245" t="str">
            <v>EFII</v>
          </cell>
          <cell r="B245">
            <v>36815</v>
          </cell>
        </row>
        <row r="246">
          <cell r="A246" t="str">
            <v>NWCI</v>
          </cell>
          <cell r="B246">
            <v>37061</v>
          </cell>
        </row>
        <row r="247">
          <cell r="A247" t="str">
            <v>KP</v>
          </cell>
          <cell r="B247">
            <v>36893</v>
          </cell>
        </row>
        <row r="248">
          <cell r="A248" t="str">
            <v>VSTR</v>
          </cell>
          <cell r="B248">
            <v>37042</v>
          </cell>
        </row>
        <row r="249">
          <cell r="A249" t="str">
            <v>NXTL</v>
          </cell>
          <cell r="B249">
            <v>37312</v>
          </cell>
        </row>
        <row r="250">
          <cell r="A250" t="str">
            <v>WH</v>
          </cell>
          <cell r="B250">
            <v>36860</v>
          </cell>
        </row>
        <row r="251">
          <cell r="A251" t="str">
            <v>TURF</v>
          </cell>
          <cell r="B251">
            <v>36850</v>
          </cell>
        </row>
        <row r="252">
          <cell r="A252" t="str">
            <v>CHIR</v>
          </cell>
          <cell r="B252">
            <v>36791</v>
          </cell>
        </row>
        <row r="253">
          <cell r="A253" t="str">
            <v>JH</v>
          </cell>
          <cell r="B253">
            <v>36763</v>
          </cell>
        </row>
        <row r="254">
          <cell r="A254" t="str">
            <v>PMCS</v>
          </cell>
          <cell r="B254">
            <v>36762</v>
          </cell>
        </row>
        <row r="255">
          <cell r="A255" t="str">
            <v>IVGN</v>
          </cell>
          <cell r="B255">
            <v>36783</v>
          </cell>
        </row>
        <row r="256">
          <cell r="A256" t="str">
            <v>CHK</v>
          </cell>
          <cell r="B256">
            <v>36907</v>
          </cell>
        </row>
        <row r="257">
          <cell r="A257" t="str">
            <v>MMXI</v>
          </cell>
          <cell r="B257">
            <v>36789</v>
          </cell>
        </row>
        <row r="258">
          <cell r="A258" t="str">
            <v>VAL</v>
          </cell>
          <cell r="B258">
            <v>36880</v>
          </cell>
        </row>
        <row r="259">
          <cell r="A259" t="str">
            <v>TXN</v>
          </cell>
          <cell r="B259">
            <v>36763</v>
          </cell>
        </row>
        <row r="260">
          <cell r="A260" t="str">
            <v>NEM</v>
          </cell>
          <cell r="B260">
            <v>36902</v>
          </cell>
        </row>
        <row r="261">
          <cell r="A261" t="str">
            <v>MDCC</v>
          </cell>
          <cell r="B261">
            <v>36768</v>
          </cell>
        </row>
        <row r="262">
          <cell r="A262" t="str">
            <v>VIGN</v>
          </cell>
          <cell r="B262">
            <v>36713</v>
          </cell>
        </row>
        <row r="263">
          <cell r="A263" t="str">
            <v>WEBM</v>
          </cell>
          <cell r="B263">
            <v>36754</v>
          </cell>
        </row>
        <row r="264">
          <cell r="A264" t="str">
            <v>CSCO</v>
          </cell>
          <cell r="B264">
            <v>36701</v>
          </cell>
        </row>
        <row r="265">
          <cell r="A265" t="str">
            <v>EMN</v>
          </cell>
          <cell r="B265">
            <v>36721</v>
          </cell>
        </row>
        <row r="266">
          <cell r="A266" t="str">
            <v>IP</v>
          </cell>
          <cell r="B266">
            <v>36698</v>
          </cell>
        </row>
        <row r="267">
          <cell r="A267" t="str">
            <v>EGAN</v>
          </cell>
          <cell r="B267">
            <v>36707</v>
          </cell>
        </row>
        <row r="268">
          <cell r="A268" t="str">
            <v>ITWO</v>
          </cell>
          <cell r="B268">
            <v>36689</v>
          </cell>
        </row>
        <row r="269">
          <cell r="A269" t="str">
            <v>CBXC</v>
          </cell>
          <cell r="B269">
            <v>36707</v>
          </cell>
        </row>
        <row r="270">
          <cell r="A270" t="str">
            <v>CMVT</v>
          </cell>
          <cell r="B270">
            <v>36724</v>
          </cell>
        </row>
        <row r="271">
          <cell r="A271" t="str">
            <v>TLCP</v>
          </cell>
          <cell r="B271">
            <v>36843</v>
          </cell>
        </row>
        <row r="272">
          <cell r="A272" t="str">
            <v>EBF</v>
          </cell>
          <cell r="B272">
            <v>36683</v>
          </cell>
        </row>
        <row r="273">
          <cell r="A273" t="str">
            <v>GLW</v>
          </cell>
          <cell r="B273">
            <v>36658</v>
          </cell>
        </row>
        <row r="274">
          <cell r="A274" t="str">
            <v>DURA</v>
          </cell>
          <cell r="B274">
            <v>36769</v>
          </cell>
        </row>
        <row r="275">
          <cell r="A275" t="str">
            <v>THI</v>
          </cell>
          <cell r="B275">
            <v>36649</v>
          </cell>
        </row>
        <row r="276">
          <cell r="A276" t="str">
            <v>IRF</v>
          </cell>
          <cell r="B276">
            <v>36595</v>
          </cell>
        </row>
        <row r="277">
          <cell r="A277" t="str">
            <v>BVSN</v>
          </cell>
          <cell r="B277">
            <v>36630</v>
          </cell>
        </row>
        <row r="278">
          <cell r="A278" t="str">
            <v>NXLK</v>
          </cell>
          <cell r="B278">
            <v>36696</v>
          </cell>
        </row>
      </sheetData>
    </sheetDataSet>
  </externalBook>
</externalLink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4"/>
  <sheetViews>
    <sheetView tabSelected="1" topLeftCell="A10" workbookViewId="0">
      <selection activeCell="A10" sqref="A10"/>
    </sheetView>
  </sheetViews>
  <sheetFormatPr baseColWidth="10" defaultRowHeight="15" x14ac:dyDescent="0"/>
  <cols>
    <col min="3" max="3" width="13.6640625" bestFit="1" customWidth="1"/>
    <col min="4" max="4" width="11.83203125" bestFit="1" customWidth="1"/>
    <col min="5" max="5" width="5.6640625" bestFit="1" customWidth="1"/>
    <col min="6" max="6" width="11" customWidth="1"/>
    <col min="7" max="7" width="9.83203125" bestFit="1" customWidth="1"/>
    <col min="8" max="8" width="10.6640625" bestFit="1" customWidth="1"/>
    <col min="9" max="9" width="9.5" bestFit="1" customWidth="1"/>
    <col min="10" max="10" width="11" bestFit="1" customWidth="1"/>
    <col min="11" max="11" width="13" bestFit="1" customWidth="1"/>
    <col min="12" max="12" width="12.1640625" bestFit="1" customWidth="1"/>
    <col min="13" max="13" width="11.6640625" bestFit="1" customWidth="1"/>
    <col min="14" max="14" width="9.6640625" bestFit="1" customWidth="1"/>
    <col min="15" max="15" width="10.5" bestFit="1" customWidth="1"/>
    <col min="16" max="16" width="11.1640625" bestFit="1" customWidth="1"/>
    <col min="17" max="17" width="13" bestFit="1" customWidth="1"/>
    <col min="34" max="35" width="0" hidden="1" customWidth="1"/>
  </cols>
  <sheetData>
    <row r="1" spans="1:35" s="10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1" t="s">
        <v>2</v>
      </c>
      <c r="AI1" s="1" t="s">
        <v>3</v>
      </c>
    </row>
    <row r="2" spans="1:35">
      <c r="A2" s="11">
        <v>2000</v>
      </c>
      <c r="B2" s="12">
        <f>VLOOKUP(AH2,[1]Year!$A$1:$B$278,2,0)</f>
        <v>36791</v>
      </c>
      <c r="C2" s="13" t="s">
        <v>35</v>
      </c>
      <c r="D2" s="13" t="s">
        <v>36</v>
      </c>
      <c r="E2">
        <v>2</v>
      </c>
      <c r="F2" t="str">
        <f>C2&amp;D2&amp;A2</f>
        <v>CHIRPGNS2000</v>
      </c>
      <c r="G2" s="14">
        <v>-0.17858779367990274</v>
      </c>
      <c r="H2" s="15">
        <v>1</v>
      </c>
      <c r="I2" s="15">
        <v>0</v>
      </c>
      <c r="J2" s="11">
        <v>1</v>
      </c>
      <c r="K2" s="11">
        <v>0</v>
      </c>
      <c r="L2" s="11">
        <v>0</v>
      </c>
      <c r="M2" s="16">
        <v>15002.814000000006</v>
      </c>
      <c r="N2" s="14">
        <v>0.23905761089961416</v>
      </c>
      <c r="O2" s="14">
        <v>11.230786930510815</v>
      </c>
      <c r="P2" s="17">
        <v>2458.7689999999998</v>
      </c>
      <c r="Q2" s="17">
        <v>24.38359927407598</v>
      </c>
      <c r="R2" s="11">
        <v>0</v>
      </c>
      <c r="S2" s="11">
        <v>1</v>
      </c>
      <c r="T2" s="11">
        <v>0</v>
      </c>
      <c r="U2" s="11">
        <v>0</v>
      </c>
      <c r="V2" s="11">
        <v>0</v>
      </c>
      <c r="W2" s="11">
        <v>0</v>
      </c>
      <c r="X2" s="11">
        <f>IF(A2=2000,1,0)</f>
        <v>1</v>
      </c>
      <c r="Y2" s="11">
        <f>IF(A2=2001,1,0)</f>
        <v>0</v>
      </c>
      <c r="Z2" s="11">
        <f>IF(A2=2002,1,0)</f>
        <v>0</v>
      </c>
      <c r="AA2" s="11">
        <f>IF(A2=2003,1,0)</f>
        <v>0</v>
      </c>
      <c r="AB2" s="11">
        <f>IF(A2=2004,1,0)</f>
        <v>0</v>
      </c>
      <c r="AC2" s="11">
        <f>IF(A2=2005,1,0)</f>
        <v>0</v>
      </c>
      <c r="AD2" s="11">
        <f>IF(A2=2006,1,0)</f>
        <v>0</v>
      </c>
      <c r="AE2" s="11">
        <f>IF(A2=2007,1,0)</f>
        <v>0</v>
      </c>
      <c r="AF2" s="11">
        <f>IF(A2=2008,1,0)</f>
        <v>0</v>
      </c>
      <c r="AG2" s="11">
        <f>IF(A2=2009,1,0)</f>
        <v>0</v>
      </c>
      <c r="AH2" t="str">
        <f>VLOOKUP(P2,[1]Complete!$J$1:$AQ$69,33,0)</f>
        <v>CHIR</v>
      </c>
      <c r="AI2" t="str">
        <f>VLOOKUP(P2,[1]Complete!$J$1:$AQ$69,34,0)</f>
        <v>PGNS</v>
      </c>
    </row>
    <row r="3" spans="1:35">
      <c r="A3" s="11">
        <v>2000</v>
      </c>
      <c r="B3" s="12">
        <f>VLOOKUP(AH3,[1]Year!$A$1:$B$278,2,0)</f>
        <v>36724</v>
      </c>
      <c r="C3" s="13" t="s">
        <v>75</v>
      </c>
      <c r="D3" s="13" t="s">
        <v>76</v>
      </c>
      <c r="E3">
        <v>22</v>
      </c>
      <c r="F3" t="str">
        <f>C3&amp;D3&amp;A3</f>
        <v>CMVTLORX2000</v>
      </c>
      <c r="G3" s="14">
        <v>-4.9933220625759681E-2</v>
      </c>
      <c r="H3" s="15">
        <v>1</v>
      </c>
      <c r="I3" s="15">
        <v>0</v>
      </c>
      <c r="J3" s="11">
        <v>0</v>
      </c>
      <c r="K3" s="11">
        <v>1</v>
      </c>
      <c r="L3" s="11">
        <v>0</v>
      </c>
      <c r="M3" s="16">
        <v>88168.712</v>
      </c>
      <c r="N3" s="14">
        <v>7.2783597730849484E-2</v>
      </c>
      <c r="O3" s="14">
        <v>23.272673906662757</v>
      </c>
      <c r="P3" s="17">
        <v>1352.3679999999999</v>
      </c>
      <c r="Q3" s="17">
        <v>66.35434963937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  <c r="W3" s="11">
        <v>1</v>
      </c>
      <c r="X3" s="11">
        <f>IF(A3=2000,1,0)</f>
        <v>1</v>
      </c>
      <c r="Y3" s="11">
        <f>IF(A3=2001,1,0)</f>
        <v>0</v>
      </c>
      <c r="Z3" s="11">
        <f>IF(A3=2002,1,0)</f>
        <v>0</v>
      </c>
      <c r="AA3" s="11">
        <f>IF(A3=2003,1,0)</f>
        <v>0</v>
      </c>
      <c r="AB3" s="11">
        <f>IF(A3=2004,1,0)</f>
        <v>0</v>
      </c>
      <c r="AC3" s="11">
        <f>IF(A3=2005,1,0)</f>
        <v>0</v>
      </c>
      <c r="AD3" s="11">
        <f>IF(A3=2006,1,0)</f>
        <v>0</v>
      </c>
      <c r="AE3" s="11">
        <f>IF(A3=2007,1,0)</f>
        <v>0</v>
      </c>
      <c r="AF3" s="11">
        <f>IF(A3=2008,1,0)</f>
        <v>0</v>
      </c>
      <c r="AG3" s="11">
        <f>IF(A3=2009,1,0)</f>
        <v>0</v>
      </c>
      <c r="AH3" t="str">
        <f>VLOOKUP(P3,[1]Complete!$J$1:$AQ$69,33,0)</f>
        <v>CMVT</v>
      </c>
      <c r="AI3" t="str">
        <f>VLOOKUP(P3,[1]Complete!$J$1:$AQ$69,34,0)</f>
        <v>LORX</v>
      </c>
    </row>
    <row r="4" spans="1:35">
      <c r="A4" s="11">
        <v>2000</v>
      </c>
      <c r="B4" s="12">
        <f>VLOOKUP(AH4,[1]Year!$A$1:$B$278,2,0)</f>
        <v>36768</v>
      </c>
      <c r="C4" s="13" t="s">
        <v>89</v>
      </c>
      <c r="D4" s="13" t="s">
        <v>90</v>
      </c>
      <c r="E4">
        <v>29</v>
      </c>
      <c r="F4" t="str">
        <f>C4&amp;D4&amp;A4</f>
        <v>MDCCLJLB2000</v>
      </c>
      <c r="G4" s="14">
        <v>-1.4587589085572811E-2</v>
      </c>
      <c r="H4" s="15">
        <v>1</v>
      </c>
      <c r="I4" s="15">
        <v>0</v>
      </c>
      <c r="J4" s="11">
        <v>0</v>
      </c>
      <c r="K4" s="11">
        <v>0</v>
      </c>
      <c r="L4" s="11">
        <v>1</v>
      </c>
      <c r="M4" s="16">
        <v>11224.001</v>
      </c>
      <c r="N4" s="14">
        <v>0.11554382583206382</v>
      </c>
      <c r="O4" s="14">
        <v>6.2503781385499648</v>
      </c>
      <c r="P4" s="17">
        <v>64.751000000000005</v>
      </c>
      <c r="Q4" s="17">
        <v>4.5097506616520411</v>
      </c>
      <c r="R4" s="11">
        <v>0</v>
      </c>
      <c r="S4" s="11">
        <v>0</v>
      </c>
      <c r="T4" s="11">
        <v>1</v>
      </c>
      <c r="U4" s="11">
        <v>0</v>
      </c>
      <c r="V4" s="11">
        <v>0</v>
      </c>
      <c r="W4" s="11">
        <v>0</v>
      </c>
      <c r="X4" s="11">
        <f>IF(A4=2000,1,0)</f>
        <v>1</v>
      </c>
      <c r="Y4" s="11">
        <f>IF(A4=2001,1,0)</f>
        <v>0</v>
      </c>
      <c r="Z4" s="11">
        <f>IF(A4=2002,1,0)</f>
        <v>0</v>
      </c>
      <c r="AA4" s="11">
        <f>IF(A4=2003,1,0)</f>
        <v>0</v>
      </c>
      <c r="AB4" s="11">
        <f>IF(A4=2004,1,0)</f>
        <v>0</v>
      </c>
      <c r="AC4" s="11">
        <f>IF(A4=2005,1,0)</f>
        <v>0</v>
      </c>
      <c r="AD4" s="11">
        <f>IF(A4=2006,1,0)</f>
        <v>0</v>
      </c>
      <c r="AE4" s="11">
        <f>IF(A4=2007,1,0)</f>
        <v>0</v>
      </c>
      <c r="AF4" s="11">
        <f>IF(A4=2008,1,0)</f>
        <v>0</v>
      </c>
      <c r="AG4" s="11">
        <f>IF(A4=2009,1,0)</f>
        <v>0</v>
      </c>
      <c r="AH4" t="str">
        <f>VLOOKUP(P4,[1]Complete!$J$1:$AQ$69,33,0)</f>
        <v>MDCC</v>
      </c>
      <c r="AI4" t="str">
        <f>VLOOKUP(P4,[1]Complete!$J$1:$AQ$69,34,0)</f>
        <v>LJLB</v>
      </c>
    </row>
    <row r="5" spans="1:35">
      <c r="A5" s="11">
        <v>2000</v>
      </c>
      <c r="B5" s="12">
        <f>VLOOKUP(AH5,[1]Year!$A$1:$B$278,2,0)</f>
        <v>36815</v>
      </c>
      <c r="C5" s="13" t="s">
        <v>95</v>
      </c>
      <c r="D5" s="13" t="s">
        <v>96</v>
      </c>
      <c r="E5">
        <v>32</v>
      </c>
      <c r="F5" t="str">
        <f>C5&amp;D5&amp;A5</f>
        <v>EFIISPLH2000</v>
      </c>
      <c r="G5" s="14">
        <v>-1.2219358309246267E-2</v>
      </c>
      <c r="H5" s="15">
        <v>1</v>
      </c>
      <c r="I5" s="15">
        <v>0</v>
      </c>
      <c r="J5" s="11">
        <v>1</v>
      </c>
      <c r="K5" s="11">
        <v>0</v>
      </c>
      <c r="L5" s="11">
        <v>0</v>
      </c>
      <c r="M5" s="16">
        <v>36870.506000000008</v>
      </c>
      <c r="N5" s="14">
        <v>0.50073308447877996</v>
      </c>
      <c r="O5" s="14">
        <v>8.1526682664838308</v>
      </c>
      <c r="P5" s="17">
        <v>656.07500000000005</v>
      </c>
      <c r="Q5" s="17">
        <v>6.6341234048577267</v>
      </c>
      <c r="R5" s="11">
        <v>0</v>
      </c>
      <c r="S5" s="11">
        <v>0</v>
      </c>
      <c r="T5" s="11">
        <v>1</v>
      </c>
      <c r="U5" s="11">
        <v>0</v>
      </c>
      <c r="V5" s="11">
        <v>0</v>
      </c>
      <c r="W5" s="11">
        <v>0</v>
      </c>
      <c r="X5" s="11">
        <f>IF(A5=2000,1,0)</f>
        <v>1</v>
      </c>
      <c r="Y5" s="11">
        <f>IF(A5=2001,1,0)</f>
        <v>0</v>
      </c>
      <c r="Z5" s="11">
        <f>IF(A5=2002,1,0)</f>
        <v>0</v>
      </c>
      <c r="AA5" s="11">
        <f>IF(A5=2003,1,0)</f>
        <v>0</v>
      </c>
      <c r="AB5" s="11">
        <f>IF(A5=2004,1,0)</f>
        <v>0</v>
      </c>
      <c r="AC5" s="11">
        <f>IF(A5=2005,1,0)</f>
        <v>0</v>
      </c>
      <c r="AD5" s="11">
        <f>IF(A5=2006,1,0)</f>
        <v>0</v>
      </c>
      <c r="AE5" s="11">
        <f>IF(A5=2007,1,0)</f>
        <v>0</v>
      </c>
      <c r="AF5" s="11">
        <f>IF(A5=2008,1,0)</f>
        <v>0</v>
      </c>
      <c r="AG5" s="11">
        <f>IF(A5=2009,1,0)</f>
        <v>0</v>
      </c>
      <c r="AH5" t="str">
        <f>VLOOKUP(P5,[1]Complete!$J$1:$AQ$69,33,0)</f>
        <v>EFII</v>
      </c>
      <c r="AI5" t="str">
        <f>VLOOKUP(P5,[1]Complete!$J$1:$AQ$69,34,0)</f>
        <v>SPLH</v>
      </c>
    </row>
    <row r="6" spans="1:35">
      <c r="A6" s="11">
        <v>2000</v>
      </c>
      <c r="B6" s="12">
        <f>VLOOKUP(AH6,[1]Year!$A$1:$B$278,2,0)</f>
        <v>36683</v>
      </c>
      <c r="C6" s="13" t="s">
        <v>99</v>
      </c>
      <c r="D6" s="13" t="s">
        <v>100</v>
      </c>
      <c r="E6">
        <v>34</v>
      </c>
      <c r="F6" t="str">
        <f>C6&amp;D6&amp;A6</f>
        <v>EBFNSCF2000</v>
      </c>
      <c r="G6" s="14">
        <v>-8.80886158044622E-3</v>
      </c>
      <c r="H6" s="15">
        <v>1</v>
      </c>
      <c r="I6" s="15">
        <v>0</v>
      </c>
      <c r="J6" s="11">
        <v>1</v>
      </c>
      <c r="K6" s="11">
        <v>0</v>
      </c>
      <c r="L6" s="11">
        <v>0</v>
      </c>
      <c r="M6" s="16">
        <v>6162.0779999999995</v>
      </c>
      <c r="N6" s="14">
        <v>0.26994369042444089</v>
      </c>
      <c r="O6" s="14">
        <v>3.5936252400785516</v>
      </c>
      <c r="P6" s="17">
        <v>102.934</v>
      </c>
      <c r="Q6" s="17">
        <v>3.5646904003324558</v>
      </c>
      <c r="R6" s="11">
        <v>0</v>
      </c>
      <c r="S6" s="11">
        <v>1</v>
      </c>
      <c r="T6" s="11">
        <v>0</v>
      </c>
      <c r="U6" s="11">
        <v>0</v>
      </c>
      <c r="V6" s="11">
        <v>0</v>
      </c>
      <c r="W6" s="11">
        <v>0</v>
      </c>
      <c r="X6" s="11">
        <f>IF(A6=2000,1,0)</f>
        <v>1</v>
      </c>
      <c r="Y6" s="11">
        <f>IF(A6=2001,1,0)</f>
        <v>0</v>
      </c>
      <c r="Z6" s="11">
        <f>IF(A6=2002,1,0)</f>
        <v>0</v>
      </c>
      <c r="AA6" s="11">
        <f>IF(A6=2003,1,0)</f>
        <v>0</v>
      </c>
      <c r="AB6" s="11">
        <f>IF(A6=2004,1,0)</f>
        <v>0</v>
      </c>
      <c r="AC6" s="11">
        <f>IF(A6=2005,1,0)</f>
        <v>0</v>
      </c>
      <c r="AD6" s="11">
        <f>IF(A6=2006,1,0)</f>
        <v>0</v>
      </c>
      <c r="AE6" s="11">
        <f>IF(A6=2007,1,0)</f>
        <v>0</v>
      </c>
      <c r="AF6" s="11">
        <f>IF(A6=2008,1,0)</f>
        <v>0</v>
      </c>
      <c r="AG6" s="11">
        <f>IF(A6=2009,1,0)</f>
        <v>0</v>
      </c>
      <c r="AH6" t="str">
        <f>VLOOKUP(P6,[1]Complete!$J$1:$AQ$69,33,0)</f>
        <v>EBF</v>
      </c>
      <c r="AI6" t="str">
        <f>VLOOKUP(P6,[1]Complete!$J$1:$AQ$69,34,0)</f>
        <v>NSCF</v>
      </c>
    </row>
    <row r="7" spans="1:35">
      <c r="A7" s="11">
        <v>2000</v>
      </c>
      <c r="B7" s="12">
        <f>VLOOKUP(AH7,[1]Year!$A$1:$B$278,2,0)</f>
        <v>36861</v>
      </c>
      <c r="C7" s="13" t="s">
        <v>101</v>
      </c>
      <c r="D7" s="13" t="s">
        <v>102</v>
      </c>
      <c r="E7">
        <v>35</v>
      </c>
      <c r="F7" t="str">
        <f>C7&amp;D7&amp;A7</f>
        <v>LNYRAIN2000</v>
      </c>
      <c r="G7" s="14">
        <v>-7.4108947806440272E-3</v>
      </c>
      <c r="H7" s="15">
        <v>1</v>
      </c>
      <c r="I7" s="15">
        <v>1</v>
      </c>
      <c r="J7" s="11">
        <v>1</v>
      </c>
      <c r="K7" s="11">
        <v>0</v>
      </c>
      <c r="L7" s="11">
        <v>0</v>
      </c>
      <c r="M7" s="16">
        <v>72690.648000000016</v>
      </c>
      <c r="N7" s="14">
        <v>6.6680086394561452E-2</v>
      </c>
      <c r="O7" s="14">
        <v>1.671118047889147</v>
      </c>
      <c r="P7" s="17">
        <v>496.726</v>
      </c>
      <c r="Q7" s="17">
        <v>1.8979580919775634</v>
      </c>
      <c r="R7" s="11">
        <v>0</v>
      </c>
      <c r="S7" s="11">
        <v>0</v>
      </c>
      <c r="T7" s="11">
        <v>0</v>
      </c>
      <c r="U7" s="11">
        <v>0</v>
      </c>
      <c r="V7" s="11">
        <v>1</v>
      </c>
      <c r="W7" s="11">
        <v>0</v>
      </c>
      <c r="X7" s="11">
        <f>IF(A7=2000,1,0)</f>
        <v>1</v>
      </c>
      <c r="Y7" s="11">
        <f>IF(A7=2001,1,0)</f>
        <v>0</v>
      </c>
      <c r="Z7" s="11">
        <f>IF(A7=2002,1,0)</f>
        <v>0</v>
      </c>
      <c r="AA7" s="11">
        <f>IF(A7=2003,1,0)</f>
        <v>0</v>
      </c>
      <c r="AB7" s="11">
        <f>IF(A7=2004,1,0)</f>
        <v>0</v>
      </c>
      <c r="AC7" s="11">
        <f>IF(A7=2005,1,0)</f>
        <v>0</v>
      </c>
      <c r="AD7" s="11">
        <f>IF(A7=2006,1,0)</f>
        <v>0</v>
      </c>
      <c r="AE7" s="11">
        <f>IF(A7=2007,1,0)</f>
        <v>0</v>
      </c>
      <c r="AF7" s="11">
        <f>IF(A7=2008,1,0)</f>
        <v>0</v>
      </c>
      <c r="AG7" s="11">
        <f>IF(A7=2009,1,0)</f>
        <v>0</v>
      </c>
      <c r="AH7" t="str">
        <f>VLOOKUP(P7,[1]Complete!$J$1:$AQ$69,33,0)</f>
        <v>LNY</v>
      </c>
      <c r="AI7" t="str">
        <f>VLOOKUP(P7,[1]Complete!$J$1:$AQ$69,34,0)</f>
        <v>RAIN</v>
      </c>
    </row>
    <row r="8" spans="1:35">
      <c r="A8" s="11">
        <v>2000</v>
      </c>
      <c r="B8" s="12">
        <f>VLOOKUP(AH8,[1]Year!$A$1:$B$278,2,0)</f>
        <v>36763</v>
      </c>
      <c r="C8" s="13" t="s">
        <v>146</v>
      </c>
      <c r="D8" s="13" t="s">
        <v>147</v>
      </c>
      <c r="E8">
        <v>58</v>
      </c>
      <c r="F8" t="str">
        <f>C8&amp;D8&amp;A8</f>
        <v>JHCCTX2000</v>
      </c>
      <c r="G8" s="14">
        <v>0.10618644929296878</v>
      </c>
      <c r="H8" s="15">
        <v>1</v>
      </c>
      <c r="I8" s="15">
        <v>0</v>
      </c>
      <c r="J8" s="11">
        <v>1</v>
      </c>
      <c r="K8" s="11">
        <v>0</v>
      </c>
      <c r="L8" s="11">
        <v>0</v>
      </c>
      <c r="M8" s="16">
        <v>88168.712</v>
      </c>
      <c r="N8" s="14">
        <v>7.2783597730849484E-2</v>
      </c>
      <c r="O8" s="14">
        <v>6.5605663002773591</v>
      </c>
      <c r="P8" s="17">
        <v>391.40499999999997</v>
      </c>
      <c r="Q8" s="17">
        <v>2.7037080529958692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1</v>
      </c>
      <c r="X8" s="11">
        <f>IF(A8=2000,1,0)</f>
        <v>1</v>
      </c>
      <c r="Y8" s="11">
        <f>IF(A8=2001,1,0)</f>
        <v>0</v>
      </c>
      <c r="Z8" s="11">
        <f>IF(A8=2002,1,0)</f>
        <v>0</v>
      </c>
      <c r="AA8" s="11">
        <f>IF(A8=2003,1,0)</f>
        <v>0</v>
      </c>
      <c r="AB8" s="11">
        <f>IF(A8=2004,1,0)</f>
        <v>0</v>
      </c>
      <c r="AC8" s="11">
        <f>IF(A8=2005,1,0)</f>
        <v>0</v>
      </c>
      <c r="AD8" s="11">
        <f>IF(A8=2006,1,0)</f>
        <v>0</v>
      </c>
      <c r="AE8" s="11">
        <f>IF(A8=2007,1,0)</f>
        <v>0</v>
      </c>
      <c r="AF8" s="11">
        <f>IF(A8=2008,1,0)</f>
        <v>0</v>
      </c>
      <c r="AG8" s="11">
        <f>IF(A8=2009,1,0)</f>
        <v>0</v>
      </c>
      <c r="AH8" t="str">
        <f>VLOOKUP(P8,[1]Complete!$J$1:$AQ$69,33,0)</f>
        <v>JH</v>
      </c>
      <c r="AI8" t="str">
        <f>VLOOKUP(P8,[1]Complete!$J$1:$AQ$69,34,0)</f>
        <v>CCTX</v>
      </c>
    </row>
    <row r="9" spans="1:35">
      <c r="A9" s="11">
        <v>2000</v>
      </c>
      <c r="B9" s="12">
        <f>VLOOKUP(AH9,[1]Year!$A$1:$B$278,2,0)</f>
        <v>36595</v>
      </c>
      <c r="C9" s="13" t="s">
        <v>148</v>
      </c>
      <c r="D9" s="13" t="s">
        <v>149</v>
      </c>
      <c r="E9">
        <v>59</v>
      </c>
      <c r="F9" t="str">
        <f>C9&amp;D9&amp;A9</f>
        <v>IRFZING2000</v>
      </c>
      <c r="G9" s="14">
        <v>0.12415620042197119</v>
      </c>
      <c r="H9" s="15">
        <v>1</v>
      </c>
      <c r="I9" s="15">
        <v>0</v>
      </c>
      <c r="J9" s="11">
        <v>1</v>
      </c>
      <c r="K9" s="11">
        <v>0</v>
      </c>
      <c r="L9" s="11">
        <v>0</v>
      </c>
      <c r="M9" s="16">
        <v>90466.671000000002</v>
      </c>
      <c r="N9" s="14">
        <v>0.13497165945755735</v>
      </c>
      <c r="O9" s="14">
        <v>21.503469757905528</v>
      </c>
      <c r="P9" s="17">
        <v>709.08500000000004</v>
      </c>
      <c r="Q9" s="17">
        <v>17.776009024818251</v>
      </c>
      <c r="R9" s="11">
        <v>0</v>
      </c>
      <c r="S9" s="11">
        <v>0</v>
      </c>
      <c r="T9" s="11">
        <v>1</v>
      </c>
      <c r="U9" s="11">
        <v>0</v>
      </c>
      <c r="V9" s="11">
        <v>0</v>
      </c>
      <c r="W9" s="11">
        <v>0</v>
      </c>
      <c r="X9" s="11">
        <f>IF(A9=2000,1,0)</f>
        <v>1</v>
      </c>
      <c r="Y9" s="11">
        <f>IF(A9=2001,1,0)</f>
        <v>0</v>
      </c>
      <c r="Z9" s="11">
        <f>IF(A9=2002,1,0)</f>
        <v>0</v>
      </c>
      <c r="AA9" s="11">
        <f>IF(A9=2003,1,0)</f>
        <v>0</v>
      </c>
      <c r="AB9" s="11">
        <f>IF(A9=2004,1,0)</f>
        <v>0</v>
      </c>
      <c r="AC9" s="11">
        <f>IF(A9=2005,1,0)</f>
        <v>0</v>
      </c>
      <c r="AD9" s="11">
        <f>IF(A9=2006,1,0)</f>
        <v>0</v>
      </c>
      <c r="AE9" s="11">
        <f>IF(A9=2007,1,0)</f>
        <v>0</v>
      </c>
      <c r="AF9" s="11">
        <f>IF(A9=2008,1,0)</f>
        <v>0</v>
      </c>
      <c r="AG9" s="11">
        <f>IF(A9=2009,1,0)</f>
        <v>0</v>
      </c>
      <c r="AH9" t="str">
        <f>VLOOKUP(P9,[1]Complete!$J$1:$AQ$69,33,0)</f>
        <v>IRF</v>
      </c>
      <c r="AI9" t="str">
        <f>VLOOKUP(P9,[1]Complete!$J$1:$AQ$69,34,0)</f>
        <v>ZING</v>
      </c>
    </row>
    <row r="10" spans="1:35">
      <c r="A10" s="11">
        <v>2001</v>
      </c>
      <c r="B10" s="12">
        <f>VLOOKUP(AH10,[1]Year!$A$1:$B$278,2,0)</f>
        <v>37012</v>
      </c>
      <c r="C10" s="13" t="s">
        <v>55</v>
      </c>
      <c r="D10" s="13" t="s">
        <v>56</v>
      </c>
      <c r="E10">
        <v>12</v>
      </c>
      <c r="F10" t="str">
        <f>C10&amp;D10&amp;A10</f>
        <v>CTXSSQSW2001</v>
      </c>
      <c r="G10" s="14">
        <v>-9.6195768967864123E-2</v>
      </c>
      <c r="H10" s="15">
        <v>1</v>
      </c>
      <c r="I10" s="15">
        <v>0</v>
      </c>
      <c r="J10" s="11">
        <v>1</v>
      </c>
      <c r="K10" s="11">
        <v>0</v>
      </c>
      <c r="L10" s="11">
        <v>0</v>
      </c>
      <c r="M10" s="16">
        <v>88431.321999999971</v>
      </c>
      <c r="N10" s="14">
        <v>8.9829175286416083E-2</v>
      </c>
      <c r="O10" s="14">
        <v>23.845405241015765</v>
      </c>
      <c r="P10" s="17">
        <v>1112.5730000000001</v>
      </c>
      <c r="Q10" s="17">
        <v>22.609136540063808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1</v>
      </c>
      <c r="X10" s="11">
        <f>IF(A10=2000,1,0)</f>
        <v>0</v>
      </c>
      <c r="Y10" s="11">
        <f>IF(A10=2001,1,0)</f>
        <v>1</v>
      </c>
      <c r="Z10" s="11">
        <f>IF(A10=2002,1,0)</f>
        <v>0</v>
      </c>
      <c r="AA10" s="11">
        <f>IF(A10=2003,1,0)</f>
        <v>0</v>
      </c>
      <c r="AB10" s="11">
        <f>IF(A10=2004,1,0)</f>
        <v>0</v>
      </c>
      <c r="AC10" s="11">
        <f>IF(A10=2005,1,0)</f>
        <v>0</v>
      </c>
      <c r="AD10" s="11">
        <f>IF(A10=2006,1,0)</f>
        <v>0</v>
      </c>
      <c r="AE10" s="11">
        <f>IF(A10=2007,1,0)</f>
        <v>0</v>
      </c>
      <c r="AF10" s="11">
        <f>IF(A10=2008,1,0)</f>
        <v>0</v>
      </c>
      <c r="AG10" s="11">
        <f>IF(A10=2009,1,0)</f>
        <v>0</v>
      </c>
      <c r="AH10" t="str">
        <f>VLOOKUP(P10,[1]Complete!$J$1:$AQ$69,33,0)</f>
        <v>CTXS</v>
      </c>
      <c r="AI10" t="str">
        <f>VLOOKUP(P10,[1]Complete!$J$1:$AQ$69,34,0)</f>
        <v>SQSW</v>
      </c>
    </row>
    <row r="11" spans="1:35">
      <c r="A11" s="11">
        <v>2001</v>
      </c>
      <c r="B11" s="12">
        <f>VLOOKUP(AH11,[1]Year!$A$1:$B$278,2,0)</f>
        <v>37225</v>
      </c>
      <c r="C11" s="13" t="s">
        <v>59</v>
      </c>
      <c r="D11" s="13" t="s">
        <v>60</v>
      </c>
      <c r="E11">
        <v>14</v>
      </c>
      <c r="F11" t="str">
        <f>C11&amp;D11&amp;A11</f>
        <v>KEAMISI2001</v>
      </c>
      <c r="G11" s="14">
        <v>-8.6854937938921961E-2</v>
      </c>
      <c r="H11" s="15">
        <v>1</v>
      </c>
      <c r="I11" s="15">
        <v>0</v>
      </c>
      <c r="J11" s="11">
        <v>0</v>
      </c>
      <c r="K11" s="11">
        <v>0</v>
      </c>
      <c r="L11" s="11">
        <v>1</v>
      </c>
      <c r="M11" s="16">
        <v>5525.47</v>
      </c>
      <c r="N11" s="14">
        <v>0.41537381235736998</v>
      </c>
      <c r="O11" s="14">
        <v>2.7805517377730866</v>
      </c>
      <c r="P11" s="17">
        <v>463.59399999999999</v>
      </c>
      <c r="Q11" s="17">
        <v>2.4492497886728657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1</v>
      </c>
      <c r="X11" s="11">
        <f>IF(A11=2000,1,0)</f>
        <v>0</v>
      </c>
      <c r="Y11" s="11">
        <f>IF(A11=2001,1,0)</f>
        <v>1</v>
      </c>
      <c r="Z11" s="11">
        <f>IF(A11=2002,1,0)</f>
        <v>0</v>
      </c>
      <c r="AA11" s="11">
        <f>IF(A11=2003,1,0)</f>
        <v>0</v>
      </c>
      <c r="AB11" s="11">
        <f>IF(A11=2004,1,0)</f>
        <v>0</v>
      </c>
      <c r="AC11" s="11">
        <f>IF(A11=2005,1,0)</f>
        <v>0</v>
      </c>
      <c r="AD11" s="11">
        <f>IF(A11=2006,1,0)</f>
        <v>0</v>
      </c>
      <c r="AE11" s="11">
        <f>IF(A11=2007,1,0)</f>
        <v>0</v>
      </c>
      <c r="AF11" s="11">
        <f>IF(A11=2008,1,0)</f>
        <v>0</v>
      </c>
      <c r="AG11" s="11">
        <f>IF(A11=2009,1,0)</f>
        <v>0</v>
      </c>
      <c r="AH11" t="str">
        <f>VLOOKUP(P11,[1]Complete!$J$1:$AQ$69,33,0)</f>
        <v>KEA</v>
      </c>
      <c r="AI11" t="str">
        <f>VLOOKUP(P11,[1]Complete!$J$1:$AQ$69,34,0)</f>
        <v>MISI</v>
      </c>
    </row>
    <row r="12" spans="1:35">
      <c r="A12" s="11">
        <v>2001</v>
      </c>
      <c r="B12" s="12">
        <f>VLOOKUP(AH12,[1]Year!$A$1:$B$278,2,0)</f>
        <v>37208</v>
      </c>
      <c r="C12" s="13" t="s">
        <v>65</v>
      </c>
      <c r="D12" s="13" t="s">
        <v>66</v>
      </c>
      <c r="E12">
        <v>17</v>
      </c>
      <c r="F12" t="str">
        <f>C12&amp;D12&amp;A12</f>
        <v>PKIPBSC2001</v>
      </c>
      <c r="G12" s="14">
        <v>-6.9099315685412624E-2</v>
      </c>
      <c r="H12" s="15">
        <v>1</v>
      </c>
      <c r="I12" s="15">
        <v>0</v>
      </c>
      <c r="J12" s="11">
        <v>0</v>
      </c>
      <c r="K12" s="11">
        <v>0</v>
      </c>
      <c r="L12" s="11">
        <v>1</v>
      </c>
      <c r="M12" s="16">
        <v>11197.624</v>
      </c>
      <c r="N12" s="14">
        <v>0.12272520843307848</v>
      </c>
      <c r="O12" s="14">
        <v>10.25104761904762</v>
      </c>
      <c r="P12" s="17">
        <v>2260.1790000000001</v>
      </c>
      <c r="Q12" s="17">
        <v>7.3839858604602542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1">
        <v>0</v>
      </c>
      <c r="X12" s="11">
        <f>IF(A12=2000,1,0)</f>
        <v>0</v>
      </c>
      <c r="Y12" s="11">
        <f>IF(A12=2001,1,0)</f>
        <v>1</v>
      </c>
      <c r="Z12" s="11">
        <f>IF(A12=2002,1,0)</f>
        <v>0</v>
      </c>
      <c r="AA12" s="11">
        <f>IF(A12=2003,1,0)</f>
        <v>0</v>
      </c>
      <c r="AB12" s="11">
        <f>IF(A12=2004,1,0)</f>
        <v>0</v>
      </c>
      <c r="AC12" s="11">
        <f>IF(A12=2005,1,0)</f>
        <v>0</v>
      </c>
      <c r="AD12" s="11">
        <f>IF(A12=2006,1,0)</f>
        <v>0</v>
      </c>
      <c r="AE12" s="11">
        <f>IF(A12=2007,1,0)</f>
        <v>0</v>
      </c>
      <c r="AF12" s="11">
        <f>IF(A12=2008,1,0)</f>
        <v>0</v>
      </c>
      <c r="AG12" s="11">
        <f>IF(A12=2009,1,0)</f>
        <v>0</v>
      </c>
      <c r="AH12" t="str">
        <f>VLOOKUP(P12,[1]Complete!$J$1:$AQ$69,33,0)</f>
        <v>PKI</v>
      </c>
      <c r="AI12" t="str">
        <f>VLOOKUP(P12,[1]Complete!$J$1:$AQ$69,34,0)</f>
        <v>PBSC</v>
      </c>
    </row>
    <row r="13" spans="1:35">
      <c r="A13" s="11">
        <v>2001</v>
      </c>
      <c r="B13" s="12">
        <f>VLOOKUP(AH13,[1]Year!$A$1:$B$278,2,0)</f>
        <v>37008</v>
      </c>
      <c r="C13" s="13" t="s">
        <v>67</v>
      </c>
      <c r="D13" s="13" t="s">
        <v>68</v>
      </c>
      <c r="E13">
        <v>18</v>
      </c>
      <c r="F13" t="str">
        <f>C13&amp;D13&amp;A13</f>
        <v>TRIQHGI2001</v>
      </c>
      <c r="G13" s="14">
        <v>-6.1437358453465277E-2</v>
      </c>
      <c r="H13" s="15">
        <v>1</v>
      </c>
      <c r="I13" s="15">
        <v>0</v>
      </c>
      <c r="J13" s="11">
        <v>0</v>
      </c>
      <c r="K13" s="11">
        <v>0</v>
      </c>
      <c r="L13" s="11">
        <v>1</v>
      </c>
      <c r="M13" s="16">
        <v>36568.065999999999</v>
      </c>
      <c r="N13" s="14">
        <v>0.32599885426162473</v>
      </c>
      <c r="O13" s="14">
        <v>3.6953162405574855</v>
      </c>
      <c r="P13" s="17">
        <v>15699</v>
      </c>
      <c r="Q13" s="17">
        <v>8.4565172658607501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f>IF(A13=2000,1,0)</f>
        <v>0</v>
      </c>
      <c r="Y13" s="11">
        <f>IF(A13=2001,1,0)</f>
        <v>1</v>
      </c>
      <c r="Z13" s="11">
        <f>IF(A13=2002,1,0)</f>
        <v>0</v>
      </c>
      <c r="AA13" s="11">
        <f>IF(A13=2003,1,0)</f>
        <v>0</v>
      </c>
      <c r="AB13" s="11">
        <f>IF(A13=2004,1,0)</f>
        <v>0</v>
      </c>
      <c r="AC13" s="11">
        <f>IF(A13=2005,1,0)</f>
        <v>0</v>
      </c>
      <c r="AD13" s="11">
        <f>IF(A13=2006,1,0)</f>
        <v>0</v>
      </c>
      <c r="AE13" s="11">
        <f>IF(A13=2007,1,0)</f>
        <v>0</v>
      </c>
      <c r="AF13" s="11">
        <f>IF(A13=2008,1,0)</f>
        <v>0</v>
      </c>
      <c r="AG13" s="11">
        <f>IF(A13=2009,1,0)</f>
        <v>0</v>
      </c>
      <c r="AH13" t="str">
        <f>VLOOKUP(P13,[1]Complete!$J$1:$AQ$69,33,0)</f>
        <v>TRI</v>
      </c>
      <c r="AI13" t="str">
        <f>VLOOKUP(P13,[1]Complete!$J$1:$AQ$69,34,0)</f>
        <v>QHGI</v>
      </c>
    </row>
    <row r="14" spans="1:35">
      <c r="A14" s="11">
        <v>2001</v>
      </c>
      <c r="B14" s="12">
        <f>VLOOKUP(AH14,[1]Year!$A$1:$B$278,2,0)</f>
        <v>36970</v>
      </c>
      <c r="C14" s="13" t="s">
        <v>71</v>
      </c>
      <c r="D14" s="13" t="s">
        <v>72</v>
      </c>
      <c r="E14">
        <v>20</v>
      </c>
      <c r="F14" t="str">
        <f>C14&amp;D14&amp;A14</f>
        <v>MACRALLR2001</v>
      </c>
      <c r="G14" s="14">
        <v>-5.5004596670024171E-2</v>
      </c>
      <c r="H14" s="15">
        <v>1</v>
      </c>
      <c r="I14" s="15">
        <v>0</v>
      </c>
      <c r="J14" s="11">
        <v>0</v>
      </c>
      <c r="K14" s="11">
        <v>0</v>
      </c>
      <c r="L14" s="11">
        <v>1</v>
      </c>
      <c r="M14" s="16">
        <v>88431.321999999971</v>
      </c>
      <c r="N14" s="14">
        <v>8.9829175286416083E-2</v>
      </c>
      <c r="O14" s="14">
        <v>3.2658535563099882</v>
      </c>
      <c r="P14" s="17">
        <v>785.673</v>
      </c>
      <c r="Q14" s="17">
        <v>4.7522364768005225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1</v>
      </c>
      <c r="X14" s="11">
        <f>IF(A14=2000,1,0)</f>
        <v>0</v>
      </c>
      <c r="Y14" s="11">
        <f>IF(A14=2001,1,0)</f>
        <v>1</v>
      </c>
      <c r="Z14" s="11">
        <f>IF(A14=2002,1,0)</f>
        <v>0</v>
      </c>
      <c r="AA14" s="11">
        <f>IF(A14=2003,1,0)</f>
        <v>0</v>
      </c>
      <c r="AB14" s="11">
        <f>IF(A14=2004,1,0)</f>
        <v>0</v>
      </c>
      <c r="AC14" s="11">
        <f>IF(A14=2005,1,0)</f>
        <v>0</v>
      </c>
      <c r="AD14" s="11">
        <f>IF(A14=2006,1,0)</f>
        <v>0</v>
      </c>
      <c r="AE14" s="11">
        <f>IF(A14=2007,1,0)</f>
        <v>0</v>
      </c>
      <c r="AF14" s="11">
        <f>IF(A14=2008,1,0)</f>
        <v>0</v>
      </c>
      <c r="AG14" s="11">
        <f>IF(A14=2009,1,0)</f>
        <v>0</v>
      </c>
      <c r="AH14" t="str">
        <f>VLOOKUP(P14,[1]Complete!$J$1:$AQ$69,33,0)</f>
        <v>MACR</v>
      </c>
      <c r="AI14" t="str">
        <f>VLOOKUP(P14,[1]Complete!$J$1:$AQ$69,34,0)</f>
        <v>ALLR</v>
      </c>
    </row>
    <row r="15" spans="1:35">
      <c r="A15" s="11">
        <v>2001</v>
      </c>
      <c r="B15" s="12">
        <f>VLOOKUP(AH15,[1]Year!$A$1:$B$278,2,0)</f>
        <v>37243</v>
      </c>
      <c r="C15" s="13" t="s">
        <v>93</v>
      </c>
      <c r="D15" s="13" t="s">
        <v>94</v>
      </c>
      <c r="E15">
        <v>31</v>
      </c>
      <c r="F15" t="str">
        <f>C15&amp;D15&amp;A15</f>
        <v>CERNDHTI2001</v>
      </c>
      <c r="G15" s="14">
        <v>-1.3794489278692937E-2</v>
      </c>
      <c r="H15" s="15">
        <v>1</v>
      </c>
      <c r="I15" s="15">
        <v>0</v>
      </c>
      <c r="J15" s="11">
        <v>0</v>
      </c>
      <c r="K15" s="11">
        <v>0</v>
      </c>
      <c r="L15" s="11">
        <v>1</v>
      </c>
      <c r="M15" s="16">
        <v>143661.21800000011</v>
      </c>
      <c r="N15" s="14">
        <v>0.24246423525433039</v>
      </c>
      <c r="O15" s="14">
        <v>15.764605011886669</v>
      </c>
      <c r="P15" s="17">
        <v>616.41099999999994</v>
      </c>
      <c r="Q15" s="17">
        <v>27.389957787158409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1</v>
      </c>
      <c r="X15" s="11">
        <f>IF(A15=2000,1,0)</f>
        <v>0</v>
      </c>
      <c r="Y15" s="11">
        <f>IF(A15=2001,1,0)</f>
        <v>1</v>
      </c>
      <c r="Z15" s="11">
        <f>IF(A15=2002,1,0)</f>
        <v>0</v>
      </c>
      <c r="AA15" s="11">
        <f>IF(A15=2003,1,0)</f>
        <v>0</v>
      </c>
      <c r="AB15" s="11">
        <f>IF(A15=2004,1,0)</f>
        <v>0</v>
      </c>
      <c r="AC15" s="11">
        <f>IF(A15=2005,1,0)</f>
        <v>0</v>
      </c>
      <c r="AD15" s="11">
        <f>IF(A15=2006,1,0)</f>
        <v>0</v>
      </c>
      <c r="AE15" s="11">
        <f>IF(A15=2007,1,0)</f>
        <v>0</v>
      </c>
      <c r="AF15" s="11">
        <f>IF(A15=2008,1,0)</f>
        <v>0</v>
      </c>
      <c r="AG15" s="11">
        <f>IF(A15=2009,1,0)</f>
        <v>0</v>
      </c>
      <c r="AH15" t="str">
        <f>VLOOKUP(P15,[1]Complete!$J$1:$AQ$69,33,0)</f>
        <v>CERN</v>
      </c>
      <c r="AI15" t="str">
        <f>VLOOKUP(P15,[1]Complete!$J$1:$AQ$69,34,0)</f>
        <v>DHTI</v>
      </c>
    </row>
    <row r="16" spans="1:35">
      <c r="A16" s="11">
        <v>2001</v>
      </c>
      <c r="B16" s="12">
        <f>VLOOKUP(AH16,[1]Year!$A$1:$B$278,2,0)</f>
        <v>37188</v>
      </c>
      <c r="C16" s="13" t="s">
        <v>112</v>
      </c>
      <c r="D16" s="13" t="s">
        <v>113</v>
      </c>
      <c r="E16">
        <v>41</v>
      </c>
      <c r="F16" t="str">
        <f>C16&amp;D16&amp;A16</f>
        <v>BRLDRMD2001</v>
      </c>
      <c r="G16" s="14">
        <v>5.9886807486722038E-3</v>
      </c>
      <c r="H16" s="15">
        <v>1</v>
      </c>
      <c r="I16" s="15">
        <v>0</v>
      </c>
      <c r="J16" s="11">
        <v>0</v>
      </c>
      <c r="K16" s="11">
        <v>1</v>
      </c>
      <c r="L16" s="11">
        <v>0</v>
      </c>
      <c r="M16" s="16">
        <v>295151.39500000002</v>
      </c>
      <c r="N16" s="14">
        <v>7.3877433814145382E-2</v>
      </c>
      <c r="O16" s="14">
        <v>5.7782064338345416</v>
      </c>
      <c r="P16" s="17">
        <v>423.85300000000001</v>
      </c>
      <c r="Q16" s="17">
        <v>5.171083132030355</v>
      </c>
      <c r="R16" s="11">
        <v>0</v>
      </c>
      <c r="S16" s="11">
        <v>1</v>
      </c>
      <c r="T16" s="11">
        <v>0</v>
      </c>
      <c r="U16" s="11">
        <v>0</v>
      </c>
      <c r="V16" s="11">
        <v>0</v>
      </c>
      <c r="W16" s="11">
        <v>0</v>
      </c>
      <c r="X16" s="11">
        <f>IF(A16=2000,1,0)</f>
        <v>0</v>
      </c>
      <c r="Y16" s="11">
        <f>IF(A16=2001,1,0)</f>
        <v>1</v>
      </c>
      <c r="Z16" s="11">
        <f>IF(A16=2002,1,0)</f>
        <v>0</v>
      </c>
      <c r="AA16" s="11">
        <f>IF(A16=2003,1,0)</f>
        <v>0</v>
      </c>
      <c r="AB16" s="11">
        <f>IF(A16=2004,1,0)</f>
        <v>0</v>
      </c>
      <c r="AC16" s="11">
        <f>IF(A16=2005,1,0)</f>
        <v>0</v>
      </c>
      <c r="AD16" s="11">
        <f>IF(A16=2006,1,0)</f>
        <v>0</v>
      </c>
      <c r="AE16" s="11">
        <f>IF(A16=2007,1,0)</f>
        <v>0</v>
      </c>
      <c r="AF16" s="11">
        <f>IF(A16=2008,1,0)</f>
        <v>0</v>
      </c>
      <c r="AG16" s="11">
        <f>IF(A16=2009,1,0)</f>
        <v>0</v>
      </c>
      <c r="AH16" t="str">
        <f>VLOOKUP(P16,[1]Complete!$J$1:$AQ$69,33,0)</f>
        <v>BRL</v>
      </c>
      <c r="AI16" t="str">
        <f>VLOOKUP(P16,[1]Complete!$J$1:$AQ$69,34,0)</f>
        <v>DRMD</v>
      </c>
    </row>
    <row r="17" spans="1:35">
      <c r="A17" s="11">
        <v>2002</v>
      </c>
      <c r="B17" s="12">
        <f>VLOOKUP(AH17,[1]Year!$A$1:$B$278,2,0)</f>
        <v>37431</v>
      </c>
      <c r="C17" s="13" t="s">
        <v>45</v>
      </c>
      <c r="D17" s="13" t="s">
        <v>46</v>
      </c>
      <c r="E17">
        <v>7</v>
      </c>
      <c r="F17" t="str">
        <f>C17&amp;D17&amp;A17</f>
        <v>CIENONIS2002</v>
      </c>
      <c r="G17" s="14">
        <v>-0.11209915497151632</v>
      </c>
      <c r="H17" s="15">
        <v>1</v>
      </c>
      <c r="I17" s="15">
        <v>0</v>
      </c>
      <c r="J17" s="11">
        <v>0</v>
      </c>
      <c r="K17" s="11">
        <v>0</v>
      </c>
      <c r="L17" s="11">
        <v>1</v>
      </c>
      <c r="M17" s="16">
        <v>34977.288000000015</v>
      </c>
      <c r="N17" s="14">
        <v>0.29438946081065781</v>
      </c>
      <c r="O17" s="14">
        <v>8.1931163123466888</v>
      </c>
      <c r="P17" s="17">
        <v>3317.3009999999999</v>
      </c>
      <c r="Q17" s="17">
        <v>3.620104653764098</v>
      </c>
      <c r="R17" s="11">
        <v>0</v>
      </c>
      <c r="S17" s="11">
        <v>0</v>
      </c>
      <c r="T17" s="11">
        <v>1</v>
      </c>
      <c r="U17" s="11">
        <v>0</v>
      </c>
      <c r="V17" s="11">
        <v>0</v>
      </c>
      <c r="W17" s="11">
        <v>0</v>
      </c>
      <c r="X17" s="11">
        <f>IF(A17=2000,1,0)</f>
        <v>0</v>
      </c>
      <c r="Y17" s="11">
        <f>IF(A17=2001,1,0)</f>
        <v>0</v>
      </c>
      <c r="Z17" s="11">
        <f>IF(A17=2002,1,0)</f>
        <v>1</v>
      </c>
      <c r="AA17" s="11">
        <f>IF(A17=2003,1,0)</f>
        <v>0</v>
      </c>
      <c r="AB17" s="11">
        <f>IF(A17=2004,1,0)</f>
        <v>0</v>
      </c>
      <c r="AC17" s="11">
        <f>IF(A17=2005,1,0)</f>
        <v>0</v>
      </c>
      <c r="AD17" s="11">
        <f>IF(A17=2006,1,0)</f>
        <v>0</v>
      </c>
      <c r="AE17" s="11">
        <f>IF(A17=2007,1,0)</f>
        <v>0</v>
      </c>
      <c r="AF17" s="11">
        <f>IF(A17=2008,1,0)</f>
        <v>0</v>
      </c>
      <c r="AG17" s="11">
        <f>IF(A17=2009,1,0)</f>
        <v>0</v>
      </c>
      <c r="AH17" t="str">
        <f>VLOOKUP(P17,[1]Complete!$J$1:$AQ$69,33,0)</f>
        <v>CIEN</v>
      </c>
      <c r="AI17" t="str">
        <f>VLOOKUP(P17,[1]Complete!$J$1:$AQ$69,34,0)</f>
        <v>ONIS</v>
      </c>
    </row>
    <row r="18" spans="1:35">
      <c r="A18" s="11">
        <v>2002</v>
      </c>
      <c r="B18" s="12">
        <f>VLOOKUP(AH18,[1]Year!$A$1:$B$278,2,0)</f>
        <v>37361</v>
      </c>
      <c r="C18" s="13" t="s">
        <v>47</v>
      </c>
      <c r="D18" s="13" t="s">
        <v>48</v>
      </c>
      <c r="E18">
        <v>8</v>
      </c>
      <c r="F18" t="str">
        <f>C18&amp;D18&amp;A18</f>
        <v>MENTIKOS2002</v>
      </c>
      <c r="G18" s="14">
        <v>-0.1102111136320983</v>
      </c>
      <c r="H18" s="15">
        <v>1</v>
      </c>
      <c r="I18" s="15">
        <v>1</v>
      </c>
      <c r="J18" s="11">
        <v>1</v>
      </c>
      <c r="K18" s="11">
        <v>0</v>
      </c>
      <c r="L18" s="11">
        <v>0</v>
      </c>
      <c r="M18" s="16">
        <v>117947.31900000006</v>
      </c>
      <c r="N18" s="14">
        <v>0.24369109319290025</v>
      </c>
      <c r="O18" s="14">
        <v>9.8310271987424063</v>
      </c>
      <c r="P18" s="17">
        <v>521.221</v>
      </c>
      <c r="Q18" s="17">
        <v>11.261607933798587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1</v>
      </c>
      <c r="X18" s="11">
        <f>IF(A18=2000,1,0)</f>
        <v>0</v>
      </c>
      <c r="Y18" s="11">
        <f>IF(A18=2001,1,0)</f>
        <v>0</v>
      </c>
      <c r="Z18" s="11">
        <f>IF(A18=2002,1,0)</f>
        <v>1</v>
      </c>
      <c r="AA18" s="11">
        <f>IF(A18=2003,1,0)</f>
        <v>0</v>
      </c>
      <c r="AB18" s="11">
        <f>IF(A18=2004,1,0)</f>
        <v>0</v>
      </c>
      <c r="AC18" s="11">
        <f>IF(A18=2005,1,0)</f>
        <v>0</v>
      </c>
      <c r="AD18" s="11">
        <f>IF(A18=2006,1,0)</f>
        <v>0</v>
      </c>
      <c r="AE18" s="11">
        <f>IF(A18=2007,1,0)</f>
        <v>0</v>
      </c>
      <c r="AF18" s="11">
        <f>IF(A18=2008,1,0)</f>
        <v>0</v>
      </c>
      <c r="AG18" s="11">
        <f>IF(A18=2009,1,0)</f>
        <v>0</v>
      </c>
      <c r="AH18" t="str">
        <f>VLOOKUP(P18,[1]Complete!$J$1:$AQ$69,33,0)</f>
        <v>MENT</v>
      </c>
      <c r="AI18" t="str">
        <f>VLOOKUP(P18,[1]Complete!$J$1:$AQ$69,34,0)</f>
        <v>IKOS</v>
      </c>
    </row>
    <row r="19" spans="1:35">
      <c r="A19" s="11">
        <v>2002</v>
      </c>
      <c r="B19" s="12">
        <f>VLOOKUP(AH19,[1]Year!$A$1:$B$278,2,0)</f>
        <v>37312</v>
      </c>
      <c r="C19" s="13" t="s">
        <v>110</v>
      </c>
      <c r="D19" s="13" t="s">
        <v>111</v>
      </c>
      <c r="E19">
        <v>40</v>
      </c>
      <c r="F19" t="str">
        <f>C19&amp;D19&amp;A19</f>
        <v>GWREMON2002</v>
      </c>
      <c r="G19" s="14">
        <v>7.7564325983820251E-4</v>
      </c>
      <c r="H19" s="15">
        <v>1</v>
      </c>
      <c r="I19" s="15">
        <v>0</v>
      </c>
      <c r="J19" s="11">
        <v>1</v>
      </c>
      <c r="K19" s="11">
        <v>0</v>
      </c>
      <c r="L19" s="11">
        <v>0</v>
      </c>
      <c r="M19" s="16">
        <v>68995.003999999986</v>
      </c>
      <c r="N19" s="14">
        <v>0.11294444708080235</v>
      </c>
      <c r="O19" s="14">
        <v>6.8218833516742654</v>
      </c>
      <c r="P19" s="17">
        <v>402.51900000000001</v>
      </c>
      <c r="Q19" s="17">
        <v>10.89479239971851</v>
      </c>
      <c r="R19" s="11">
        <v>0</v>
      </c>
      <c r="S19" s="11">
        <v>0</v>
      </c>
      <c r="T19" s="11">
        <v>0</v>
      </c>
      <c r="U19" s="11">
        <v>1</v>
      </c>
      <c r="V19" s="11">
        <v>0</v>
      </c>
      <c r="W19" s="11">
        <v>0</v>
      </c>
      <c r="X19" s="11">
        <f>IF(A19=2000,1,0)</f>
        <v>0</v>
      </c>
      <c r="Y19" s="11">
        <f>IF(A19=2001,1,0)</f>
        <v>0</v>
      </c>
      <c r="Z19" s="11">
        <f>IF(A19=2002,1,0)</f>
        <v>1</v>
      </c>
      <c r="AA19" s="11">
        <f>IF(A19=2003,1,0)</f>
        <v>0</v>
      </c>
      <c r="AB19" s="11">
        <f>IF(A19=2004,1,0)</f>
        <v>0</v>
      </c>
      <c r="AC19" s="11">
        <f>IF(A19=2005,1,0)</f>
        <v>0</v>
      </c>
      <c r="AD19" s="11">
        <f>IF(A19=2006,1,0)</f>
        <v>0</v>
      </c>
      <c r="AE19" s="11">
        <f>IF(A19=2007,1,0)</f>
        <v>0</v>
      </c>
      <c r="AF19" s="11">
        <f>IF(A19=2008,1,0)</f>
        <v>0</v>
      </c>
      <c r="AG19" s="11">
        <f>IF(A19=2009,1,0)</f>
        <v>0</v>
      </c>
      <c r="AH19" t="str">
        <f>VLOOKUP(P19,[1]Complete!$J$1:$AQ$69,33,0)</f>
        <v>GWR</v>
      </c>
      <c r="AI19" t="str">
        <f>VLOOKUP(P19,[1]Complete!$J$1:$AQ$69,34,0)</f>
        <v>EMON</v>
      </c>
    </row>
    <row r="20" spans="1:35">
      <c r="A20" s="11">
        <v>2002</v>
      </c>
      <c r="B20" s="12">
        <f>VLOOKUP(AH20,[1]Year!$A$1:$B$278,2,0)</f>
        <v>37407</v>
      </c>
      <c r="C20" s="13" t="s">
        <v>114</v>
      </c>
      <c r="D20" s="13" t="s">
        <v>115</v>
      </c>
      <c r="E20">
        <v>42</v>
      </c>
      <c r="F20" t="str">
        <f>C20&amp;D20&amp;A20</f>
        <v>BJSOSCA2002</v>
      </c>
      <c r="G20" s="14">
        <v>7.0817551171047585E-3</v>
      </c>
      <c r="H20" s="15">
        <v>1</v>
      </c>
      <c r="I20" s="15">
        <v>0</v>
      </c>
      <c r="J20" s="11">
        <v>1</v>
      </c>
      <c r="K20" s="11">
        <v>0</v>
      </c>
      <c r="L20" s="11">
        <v>0</v>
      </c>
      <c r="M20" s="16">
        <v>36999.123</v>
      </c>
      <c r="N20" s="14">
        <v>0.27334948272452292</v>
      </c>
      <c r="O20" s="14">
        <v>12.688940524142007</v>
      </c>
      <c r="P20" s="17">
        <v>1985.367</v>
      </c>
      <c r="Q20" s="17">
        <v>14.409061878565311</v>
      </c>
      <c r="R20" s="11">
        <v>1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f>IF(A20=2000,1,0)</f>
        <v>0</v>
      </c>
      <c r="Y20" s="11">
        <f>IF(A20=2001,1,0)</f>
        <v>0</v>
      </c>
      <c r="Z20" s="11">
        <f>IF(A20=2002,1,0)</f>
        <v>1</v>
      </c>
      <c r="AA20" s="11">
        <f>IF(A20=2003,1,0)</f>
        <v>0</v>
      </c>
      <c r="AB20" s="11">
        <f>IF(A20=2004,1,0)</f>
        <v>0</v>
      </c>
      <c r="AC20" s="11">
        <f>IF(A20=2005,1,0)</f>
        <v>0</v>
      </c>
      <c r="AD20" s="11">
        <f>IF(A20=2006,1,0)</f>
        <v>0</v>
      </c>
      <c r="AE20" s="11">
        <f>IF(A20=2007,1,0)</f>
        <v>0</v>
      </c>
      <c r="AF20" s="11">
        <f>IF(A20=2008,1,0)</f>
        <v>0</v>
      </c>
      <c r="AG20" s="11">
        <f>IF(A20=2009,1,0)</f>
        <v>0</v>
      </c>
      <c r="AH20" t="str">
        <f>VLOOKUP(P20,[1]Complete!$J$1:$AQ$69,33,0)</f>
        <v>BJS</v>
      </c>
      <c r="AI20" t="str">
        <f>VLOOKUP(P20,[1]Complete!$J$1:$AQ$69,34,0)</f>
        <v>OSCA</v>
      </c>
    </row>
    <row r="21" spans="1:35">
      <c r="A21" s="11">
        <v>2002</v>
      </c>
      <c r="B21" s="12">
        <f>VLOOKUP(AH21,[1]Year!$A$1:$B$278,2,0)</f>
        <v>37586</v>
      </c>
      <c r="C21" s="13" t="s">
        <v>130</v>
      </c>
      <c r="D21" s="13" t="s">
        <v>131</v>
      </c>
      <c r="E21">
        <v>50</v>
      </c>
      <c r="F21" t="str">
        <f>C21&amp;D21&amp;A21</f>
        <v>NFXEEX2002</v>
      </c>
      <c r="G21" s="14">
        <v>4.2896556604896684E-2</v>
      </c>
      <c r="H21" s="15">
        <v>1</v>
      </c>
      <c r="I21" s="15">
        <v>0</v>
      </c>
      <c r="J21" s="11">
        <v>0</v>
      </c>
      <c r="K21" s="11">
        <v>0</v>
      </c>
      <c r="L21" s="11">
        <v>1</v>
      </c>
      <c r="M21" s="16">
        <v>191713.1449999999</v>
      </c>
      <c r="N21" s="14">
        <v>0.10233476207525211</v>
      </c>
      <c r="O21" s="14">
        <v>3.6223439221979468</v>
      </c>
      <c r="P21" s="17">
        <v>1663.3710000000001</v>
      </c>
      <c r="Q21" s="17">
        <v>2.2174791166189851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f>IF(A21=2000,1,0)</f>
        <v>0</v>
      </c>
      <c r="Y21" s="11">
        <f>IF(A21=2001,1,0)</f>
        <v>0</v>
      </c>
      <c r="Z21" s="11">
        <f>IF(A21=2002,1,0)</f>
        <v>1</v>
      </c>
      <c r="AA21" s="11">
        <f>IF(A21=2003,1,0)</f>
        <v>0</v>
      </c>
      <c r="AB21" s="11">
        <f>IF(A21=2004,1,0)</f>
        <v>0</v>
      </c>
      <c r="AC21" s="11">
        <f>IF(A21=2005,1,0)</f>
        <v>0</v>
      </c>
      <c r="AD21" s="11">
        <f>IF(A21=2006,1,0)</f>
        <v>0</v>
      </c>
      <c r="AE21" s="11">
        <f>IF(A21=2007,1,0)</f>
        <v>0</v>
      </c>
      <c r="AF21" s="11">
        <f>IF(A21=2008,1,0)</f>
        <v>0</v>
      </c>
      <c r="AG21" s="11">
        <f>IF(A21=2009,1,0)</f>
        <v>0</v>
      </c>
      <c r="AH21" t="str">
        <f>VLOOKUP(P21,[1]Complete!$J$1:$AQ$69,33,0)</f>
        <v>NFX</v>
      </c>
      <c r="AI21" t="str">
        <f>VLOOKUP(P21,[1]Complete!$J$1:$AQ$69,34,0)</f>
        <v>EEX</v>
      </c>
    </row>
    <row r="22" spans="1:35">
      <c r="A22" s="11">
        <v>2002</v>
      </c>
      <c r="B22" s="12">
        <f>VLOOKUP(AH22,[1]Year!$A$1:$B$278,2,0)</f>
        <v>37417</v>
      </c>
      <c r="C22" s="13" t="s">
        <v>134</v>
      </c>
      <c r="D22" s="13" t="s">
        <v>135</v>
      </c>
      <c r="E22">
        <v>52</v>
      </c>
      <c r="F22" t="str">
        <f>C22&amp;D22&amp;A22</f>
        <v>IXYSCPCL2002</v>
      </c>
      <c r="G22" s="14">
        <v>6.4571767879074635E-2</v>
      </c>
      <c r="H22" s="15">
        <v>1</v>
      </c>
      <c r="I22" s="15">
        <v>0</v>
      </c>
      <c r="J22" s="11">
        <v>0</v>
      </c>
      <c r="K22" s="11">
        <v>1</v>
      </c>
      <c r="L22" s="11">
        <v>0</v>
      </c>
      <c r="M22" s="16">
        <v>86763.141999999963</v>
      </c>
      <c r="N22" s="14">
        <v>0.12447275897925721</v>
      </c>
      <c r="O22" s="14">
        <v>1.9288509012995481</v>
      </c>
      <c r="P22" s="17">
        <v>124.56</v>
      </c>
      <c r="Q22" s="17">
        <v>2.1691656653257407</v>
      </c>
      <c r="R22" s="11">
        <v>0</v>
      </c>
      <c r="S22" s="11">
        <v>0</v>
      </c>
      <c r="T22" s="11">
        <v>1</v>
      </c>
      <c r="U22" s="11">
        <v>0</v>
      </c>
      <c r="V22" s="11">
        <v>0</v>
      </c>
      <c r="W22" s="11">
        <v>0</v>
      </c>
      <c r="X22" s="11">
        <f>IF(A22=2000,1,0)</f>
        <v>0</v>
      </c>
      <c r="Y22" s="11">
        <f>IF(A22=2001,1,0)</f>
        <v>0</v>
      </c>
      <c r="Z22" s="11">
        <f>IF(A22=2002,1,0)</f>
        <v>1</v>
      </c>
      <c r="AA22" s="11">
        <f>IF(A22=2003,1,0)</f>
        <v>0</v>
      </c>
      <c r="AB22" s="11">
        <f>IF(A22=2004,1,0)</f>
        <v>0</v>
      </c>
      <c r="AC22" s="11">
        <f>IF(A22=2005,1,0)</f>
        <v>0</v>
      </c>
      <c r="AD22" s="11">
        <f>IF(A22=2006,1,0)</f>
        <v>0</v>
      </c>
      <c r="AE22" s="11">
        <f>IF(A22=2007,1,0)</f>
        <v>0</v>
      </c>
      <c r="AF22" s="11">
        <f>IF(A22=2008,1,0)</f>
        <v>0</v>
      </c>
      <c r="AG22" s="11">
        <f>IF(A22=2009,1,0)</f>
        <v>0</v>
      </c>
      <c r="AH22" t="str">
        <f>VLOOKUP(P22,[1]Complete!$J$1:$AQ$69,33,0)</f>
        <v>IXYS</v>
      </c>
      <c r="AI22" t="str">
        <f>VLOOKUP(P22,[1]Complete!$J$1:$AQ$69,34,0)</f>
        <v>CPCL</v>
      </c>
    </row>
    <row r="23" spans="1:35">
      <c r="A23" s="11">
        <v>2003</v>
      </c>
      <c r="B23" s="12">
        <f>VLOOKUP(AH23,[1]Year!$A$1:$B$278,2,0)</f>
        <v>37910</v>
      </c>
      <c r="C23" s="13" t="s">
        <v>51</v>
      </c>
      <c r="D23" s="13" t="s">
        <v>52</v>
      </c>
      <c r="E23">
        <v>10</v>
      </c>
      <c r="F23" t="str">
        <f>C23&amp;D23&amp;A23</f>
        <v>HYSLBRIO2003</v>
      </c>
      <c r="G23" s="14">
        <v>-0.10796683630923171</v>
      </c>
      <c r="H23" s="15">
        <v>1</v>
      </c>
      <c r="I23" s="15">
        <v>0</v>
      </c>
      <c r="J23" s="11">
        <v>0</v>
      </c>
      <c r="K23" s="11">
        <v>0</v>
      </c>
      <c r="L23" s="11">
        <v>1</v>
      </c>
      <c r="M23" s="16">
        <v>88080.103999999992</v>
      </c>
      <c r="N23" s="14">
        <v>0.12243193029548509</v>
      </c>
      <c r="O23" s="14">
        <v>4.7738148370946769</v>
      </c>
      <c r="P23" s="17">
        <v>583.89</v>
      </c>
      <c r="Q23" s="17">
        <v>8.5367779288565284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1</v>
      </c>
      <c r="X23" s="11">
        <f>IF(A23=2000,1,0)</f>
        <v>0</v>
      </c>
      <c r="Y23" s="11">
        <f>IF(A23=2001,1,0)</f>
        <v>0</v>
      </c>
      <c r="Z23" s="11">
        <f>IF(A23=2002,1,0)</f>
        <v>0</v>
      </c>
      <c r="AA23" s="11">
        <f>IF(A23=2003,1,0)</f>
        <v>1</v>
      </c>
      <c r="AB23" s="11">
        <f>IF(A23=2004,1,0)</f>
        <v>0</v>
      </c>
      <c r="AC23" s="11">
        <f>IF(A23=2005,1,0)</f>
        <v>0</v>
      </c>
      <c r="AD23" s="11">
        <f>IF(A23=2006,1,0)</f>
        <v>0</v>
      </c>
      <c r="AE23" s="11">
        <f>IF(A23=2007,1,0)</f>
        <v>0</v>
      </c>
      <c r="AF23" s="11">
        <f>IF(A23=2008,1,0)</f>
        <v>0</v>
      </c>
      <c r="AG23" s="11">
        <f>IF(A23=2009,1,0)</f>
        <v>0</v>
      </c>
      <c r="AH23" t="str">
        <f>VLOOKUP(P23,[1]Complete!$J$1:$AQ$69,33,0)</f>
        <v>HYSL</v>
      </c>
      <c r="AI23" t="str">
        <f>VLOOKUP(P23,[1]Complete!$J$1:$AQ$69,34,0)</f>
        <v>BRIO</v>
      </c>
    </row>
    <row r="24" spans="1:35">
      <c r="A24" s="11">
        <v>2003</v>
      </c>
      <c r="B24" s="12">
        <f>VLOOKUP(AH24,[1]Year!$A$1:$B$278,2,0)</f>
        <v>37881</v>
      </c>
      <c r="C24" s="13" t="s">
        <v>116</v>
      </c>
      <c r="D24" s="13" t="s">
        <v>117</v>
      </c>
      <c r="E24">
        <v>43</v>
      </c>
      <c r="F24" t="str">
        <f>C24&amp;D24&amp;A24</f>
        <v>ALOYDLIA2003</v>
      </c>
      <c r="G24" s="14">
        <v>7.202238389386606E-3</v>
      </c>
      <c r="H24" s="15">
        <v>1</v>
      </c>
      <c r="I24" s="15">
        <v>0</v>
      </c>
      <c r="J24" s="11">
        <v>1</v>
      </c>
      <c r="K24" s="11">
        <v>0</v>
      </c>
      <c r="L24" s="11">
        <v>0</v>
      </c>
      <c r="M24" s="16">
        <v>11472.341</v>
      </c>
      <c r="N24" s="14">
        <v>0.16335930219940259</v>
      </c>
      <c r="O24" s="14">
        <v>2.1748575912578469</v>
      </c>
      <c r="P24" s="17">
        <v>434.6</v>
      </c>
      <c r="Q24" s="17">
        <v>7.6293799592725238</v>
      </c>
      <c r="R24" s="11">
        <v>0</v>
      </c>
      <c r="S24" s="11">
        <v>0</v>
      </c>
      <c r="T24" s="11">
        <v>0</v>
      </c>
      <c r="U24" s="11">
        <v>0</v>
      </c>
      <c r="V24" s="11">
        <v>1</v>
      </c>
      <c r="W24" s="11">
        <v>0</v>
      </c>
      <c r="X24" s="11">
        <f>IF(A24=2000,1,0)</f>
        <v>0</v>
      </c>
      <c r="Y24" s="11">
        <f>IF(A24=2001,1,0)</f>
        <v>0</v>
      </c>
      <c r="Z24" s="11">
        <f>IF(A24=2002,1,0)</f>
        <v>0</v>
      </c>
      <c r="AA24" s="11">
        <f>IF(A24=2003,1,0)</f>
        <v>1</v>
      </c>
      <c r="AB24" s="11">
        <f>IF(A24=2004,1,0)</f>
        <v>0</v>
      </c>
      <c r="AC24" s="11">
        <f>IF(A24=2005,1,0)</f>
        <v>0</v>
      </c>
      <c r="AD24" s="11">
        <f>IF(A24=2006,1,0)</f>
        <v>0</v>
      </c>
      <c r="AE24" s="11">
        <f>IF(A24=2007,1,0)</f>
        <v>0</v>
      </c>
      <c r="AF24" s="11">
        <f>IF(A24=2008,1,0)</f>
        <v>0</v>
      </c>
      <c r="AG24" s="11">
        <f>IF(A24=2009,1,0)</f>
        <v>0</v>
      </c>
      <c r="AH24" t="str">
        <f>VLOOKUP(P24,[1]Complete!$J$1:$AQ$69,33,0)</f>
        <v>ALOY</v>
      </c>
      <c r="AI24" t="str">
        <f>VLOOKUP(P24,[1]Complete!$J$1:$AQ$69,34,0)</f>
        <v>DLIA</v>
      </c>
    </row>
    <row r="25" spans="1:35">
      <c r="A25" s="11">
        <v>2003</v>
      </c>
      <c r="B25" s="12">
        <f>VLOOKUP(AH25,[1]Year!$A$1:$B$278,2,0)</f>
        <v>37921</v>
      </c>
      <c r="C25" s="13" t="s">
        <v>126</v>
      </c>
      <c r="D25" s="13" t="s">
        <v>127</v>
      </c>
      <c r="E25">
        <v>48</v>
      </c>
      <c r="F25" t="str">
        <f>C25&amp;D25&amp;A25</f>
        <v>BONTEBSC2003</v>
      </c>
      <c r="G25" s="14">
        <v>1.9193422344717954E-2</v>
      </c>
      <c r="H25" s="15">
        <v>0</v>
      </c>
      <c r="I25" s="15">
        <v>1</v>
      </c>
      <c r="J25" s="11">
        <v>1</v>
      </c>
      <c r="K25" s="11">
        <v>0</v>
      </c>
      <c r="L25" s="11">
        <v>0</v>
      </c>
      <c r="M25" s="16">
        <v>176319.34999999998</v>
      </c>
      <c r="N25" s="14">
        <v>0.14263784394118414</v>
      </c>
      <c r="O25" s="14">
        <v>1.1196612676665403</v>
      </c>
      <c r="P25" s="17">
        <v>382.02300000000002</v>
      </c>
      <c r="Q25" s="17">
        <v>0.92938780872306892</v>
      </c>
      <c r="R25" s="11">
        <v>0</v>
      </c>
      <c r="S25" s="11">
        <v>0</v>
      </c>
      <c r="T25" s="11">
        <v>0</v>
      </c>
      <c r="U25" s="11">
        <v>0</v>
      </c>
      <c r="V25" s="11">
        <v>1</v>
      </c>
      <c r="W25" s="11">
        <v>0</v>
      </c>
      <c r="X25" s="11">
        <f>IF(A25=2000,1,0)</f>
        <v>0</v>
      </c>
      <c r="Y25" s="11">
        <f>IF(A25=2001,1,0)</f>
        <v>0</v>
      </c>
      <c r="Z25" s="11">
        <f>IF(A25=2002,1,0)</f>
        <v>0</v>
      </c>
      <c r="AA25" s="11">
        <f>IF(A25=2003,1,0)</f>
        <v>1</v>
      </c>
      <c r="AB25" s="11">
        <f>IF(A25=2004,1,0)</f>
        <v>0</v>
      </c>
      <c r="AC25" s="11">
        <f>IF(A25=2005,1,0)</f>
        <v>0</v>
      </c>
      <c r="AD25" s="11">
        <f>IF(A25=2006,1,0)</f>
        <v>0</v>
      </c>
      <c r="AE25" s="11">
        <f>IF(A25=2007,1,0)</f>
        <v>0</v>
      </c>
      <c r="AF25" s="11">
        <f>IF(A25=2008,1,0)</f>
        <v>0</v>
      </c>
      <c r="AG25" s="11">
        <f>IF(A25=2009,1,0)</f>
        <v>0</v>
      </c>
      <c r="AH25" t="str">
        <f>VLOOKUP(P25,[1]Complete!$J$1:$AQ$69,33,0)</f>
        <v>BONT</v>
      </c>
      <c r="AI25" t="str">
        <f>VLOOKUP(P25,[1]Complete!$J$1:$AQ$69,34,0)</f>
        <v>EBSC</v>
      </c>
    </row>
    <row r="26" spans="1:35">
      <c r="A26" s="11">
        <v>2003</v>
      </c>
      <c r="B26" s="12">
        <f>VLOOKUP(AH26,[1]Year!$A$1:$B$278,2,0)</f>
        <v>37943</v>
      </c>
      <c r="C26" s="13" t="s">
        <v>144</v>
      </c>
      <c r="D26" s="13" t="s">
        <v>145</v>
      </c>
      <c r="E26">
        <v>57</v>
      </c>
      <c r="F26" t="str">
        <f>C26&amp;D26&amp;A26</f>
        <v>IWOVIMAN2003</v>
      </c>
      <c r="G26" s="14">
        <v>7.6544760562002767E-2</v>
      </c>
      <c r="H26" s="15">
        <v>1</v>
      </c>
      <c r="I26" s="15">
        <v>0</v>
      </c>
      <c r="J26" s="11">
        <v>0</v>
      </c>
      <c r="K26" s="11">
        <v>0</v>
      </c>
      <c r="L26" s="11">
        <v>1</v>
      </c>
      <c r="M26" s="16">
        <v>88080.103999999992</v>
      </c>
      <c r="N26" s="14">
        <v>0.12243193029548509</v>
      </c>
      <c r="O26" s="14">
        <v>3.0690606397909304</v>
      </c>
      <c r="P26" s="17">
        <v>298.65699999999998</v>
      </c>
      <c r="Q26" s="17">
        <v>5.1788135740172363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1</v>
      </c>
      <c r="X26" s="11">
        <f>IF(A26=2000,1,0)</f>
        <v>0</v>
      </c>
      <c r="Y26" s="11">
        <f>IF(A26=2001,1,0)</f>
        <v>0</v>
      </c>
      <c r="Z26" s="11">
        <f>IF(A26=2002,1,0)</f>
        <v>0</v>
      </c>
      <c r="AA26" s="11">
        <f>IF(A26=2003,1,0)</f>
        <v>1</v>
      </c>
      <c r="AB26" s="11">
        <f>IF(A26=2004,1,0)</f>
        <v>0</v>
      </c>
      <c r="AC26" s="11">
        <f>IF(A26=2005,1,0)</f>
        <v>0</v>
      </c>
      <c r="AD26" s="11">
        <f>IF(A26=2006,1,0)</f>
        <v>0</v>
      </c>
      <c r="AE26" s="11">
        <f>IF(A26=2007,1,0)</f>
        <v>0</v>
      </c>
      <c r="AF26" s="11">
        <f>IF(A26=2008,1,0)</f>
        <v>0</v>
      </c>
      <c r="AG26" s="11">
        <f>IF(A26=2009,1,0)</f>
        <v>0</v>
      </c>
      <c r="AH26" t="str">
        <f>VLOOKUP(P26,[1]Complete!$J$1:$AQ$69,33,0)</f>
        <v>IWOV</v>
      </c>
      <c r="AI26" t="str">
        <f>VLOOKUP(P26,[1]Complete!$J$1:$AQ$69,34,0)</f>
        <v>IMAN</v>
      </c>
    </row>
    <row r="27" spans="1:35">
      <c r="A27" s="11">
        <v>2004</v>
      </c>
      <c r="B27" s="12">
        <f>VLOOKUP(AH27,[1]Year!$A$1:$B$278,2,0)</f>
        <v>38321</v>
      </c>
      <c r="C27" s="13" t="s">
        <v>37</v>
      </c>
      <c r="D27" s="13" t="s">
        <v>38</v>
      </c>
      <c r="E27">
        <v>3</v>
      </c>
      <c r="F27" t="str">
        <f>C27&amp;D27&amp;A27</f>
        <v>TLABAFCI2004</v>
      </c>
      <c r="G27" s="14">
        <v>-0.1501971611756967</v>
      </c>
      <c r="H27" s="15">
        <v>1</v>
      </c>
      <c r="I27" s="15">
        <v>0</v>
      </c>
      <c r="J27" s="11">
        <v>0</v>
      </c>
      <c r="K27" s="11">
        <v>0</v>
      </c>
      <c r="L27" s="11">
        <v>1</v>
      </c>
      <c r="M27" s="16">
        <v>19165.024000000005</v>
      </c>
      <c r="N27" s="14">
        <v>0.31329642737990732</v>
      </c>
      <c r="O27" s="14">
        <v>2.9401092194795733</v>
      </c>
      <c r="P27" s="17">
        <v>2607.5</v>
      </c>
      <c r="Q27" s="17">
        <v>1.9788027162150268</v>
      </c>
      <c r="R27" s="11">
        <v>0</v>
      </c>
      <c r="S27" s="11">
        <v>0</v>
      </c>
      <c r="T27" s="11">
        <v>1</v>
      </c>
      <c r="U27" s="11">
        <v>0</v>
      </c>
      <c r="V27" s="11">
        <v>0</v>
      </c>
      <c r="W27" s="11">
        <v>0</v>
      </c>
      <c r="X27" s="11">
        <f>IF(A27=2000,1,0)</f>
        <v>0</v>
      </c>
      <c r="Y27" s="11">
        <f>IF(A27=2001,1,0)</f>
        <v>0</v>
      </c>
      <c r="Z27" s="11">
        <f>IF(A27=2002,1,0)</f>
        <v>0</v>
      </c>
      <c r="AA27" s="11">
        <f>IF(A27=2003,1,0)</f>
        <v>0</v>
      </c>
      <c r="AB27" s="11">
        <f>IF(A27=2004,1,0)</f>
        <v>1</v>
      </c>
      <c r="AC27" s="11">
        <f>IF(A27=2005,1,0)</f>
        <v>0</v>
      </c>
      <c r="AD27" s="11">
        <f>IF(A27=2006,1,0)</f>
        <v>0</v>
      </c>
      <c r="AE27" s="11">
        <f>IF(A27=2007,1,0)</f>
        <v>0</v>
      </c>
      <c r="AF27" s="11">
        <f>IF(A27=2008,1,0)</f>
        <v>0</v>
      </c>
      <c r="AG27" s="11">
        <f>IF(A27=2009,1,0)</f>
        <v>0</v>
      </c>
      <c r="AH27" t="str">
        <f>VLOOKUP(P27,[1]Complete!$J$1:$AQ$69,33,0)</f>
        <v>TLAB</v>
      </c>
      <c r="AI27" t="str">
        <f>VLOOKUP(P27,[1]Complete!$J$1:$AQ$69,34,0)</f>
        <v>AFCI</v>
      </c>
    </row>
    <row r="28" spans="1:35">
      <c r="A28" s="11">
        <v>2004</v>
      </c>
      <c r="B28" s="12">
        <f>VLOOKUP(AH28,[1]Year!$A$1:$B$278,2,0)</f>
        <v>38135</v>
      </c>
      <c r="C28" s="13" t="s">
        <v>49</v>
      </c>
      <c r="D28" s="13" t="s">
        <v>50</v>
      </c>
      <c r="E28">
        <v>9</v>
      </c>
      <c r="F28" t="str">
        <f>C28&amp;D28&amp;A28</f>
        <v>STELOPTK2004</v>
      </c>
      <c r="G28" s="14">
        <v>-0.10862569667396796</v>
      </c>
      <c r="H28" s="15">
        <v>1</v>
      </c>
      <c r="I28" s="15">
        <v>0</v>
      </c>
      <c r="J28" s="11">
        <v>0</v>
      </c>
      <c r="K28" s="11">
        <v>0</v>
      </c>
      <c r="L28" s="11">
        <v>1</v>
      </c>
      <c r="M28" s="16">
        <v>93660.255999999965</v>
      </c>
      <c r="N28" s="14">
        <v>0.1373069878064633</v>
      </c>
      <c r="O28" s="14">
        <v>3.9260430787769236</v>
      </c>
      <c r="P28" s="17">
        <v>1387.211</v>
      </c>
      <c r="Q28" s="17">
        <v>81.337496335385524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1</v>
      </c>
      <c r="X28" s="11">
        <f>IF(A28=2000,1,0)</f>
        <v>0</v>
      </c>
      <c r="Y28" s="11">
        <f>IF(A28=2001,1,0)</f>
        <v>0</v>
      </c>
      <c r="Z28" s="11">
        <f>IF(A28=2002,1,0)</f>
        <v>0</v>
      </c>
      <c r="AA28" s="11">
        <f>IF(A28=2003,1,0)</f>
        <v>0</v>
      </c>
      <c r="AB28" s="11">
        <f>IF(A28=2004,1,0)</f>
        <v>1</v>
      </c>
      <c r="AC28" s="11">
        <f>IF(A28=2005,1,0)</f>
        <v>0</v>
      </c>
      <c r="AD28" s="11">
        <f>IF(A28=2006,1,0)</f>
        <v>0</v>
      </c>
      <c r="AE28" s="11">
        <f>IF(A28=2007,1,0)</f>
        <v>0</v>
      </c>
      <c r="AF28" s="11">
        <f>IF(A28=2008,1,0)</f>
        <v>0</v>
      </c>
      <c r="AG28" s="11">
        <f>IF(A28=2009,1,0)</f>
        <v>0</v>
      </c>
      <c r="AH28" t="str">
        <f>VLOOKUP(P28,[1]Complete!$J$1:$AQ$69,33,0)</f>
        <v>STEL</v>
      </c>
      <c r="AI28" t="str">
        <f>VLOOKUP(P28,[1]Complete!$J$1:$AQ$69,34,0)</f>
        <v>OPTK</v>
      </c>
    </row>
    <row r="29" spans="1:35">
      <c r="A29" s="11">
        <v>2004</v>
      </c>
      <c r="B29" s="12">
        <f>VLOOKUP(AH29,[1]Year!$A$1:$B$278,2,0)</f>
        <v>38289</v>
      </c>
      <c r="C29" s="13" t="s">
        <v>61</v>
      </c>
      <c r="D29" s="13" t="s">
        <v>62</v>
      </c>
      <c r="E29">
        <v>15</v>
      </c>
      <c r="F29" t="str">
        <f>C29&amp;D29&amp;A29</f>
        <v>LCRYCATZ2004</v>
      </c>
      <c r="G29" s="14">
        <v>-7.6457917538001463E-2</v>
      </c>
      <c r="H29" s="15">
        <v>1</v>
      </c>
      <c r="I29" s="15">
        <v>0</v>
      </c>
      <c r="J29" s="11">
        <v>1</v>
      </c>
      <c r="K29" s="11">
        <v>0</v>
      </c>
      <c r="L29" s="11">
        <v>0</v>
      </c>
      <c r="M29" s="16">
        <v>6655.9620000000004</v>
      </c>
      <c r="N29" s="14">
        <v>0.14695274683674703</v>
      </c>
      <c r="O29" s="14">
        <v>7.0727213114754095</v>
      </c>
      <c r="P29" s="17">
        <v>122.152</v>
      </c>
      <c r="Q29" s="17">
        <v>2.4261057816441243</v>
      </c>
      <c r="R29" s="11">
        <v>0</v>
      </c>
      <c r="S29" s="11">
        <v>0</v>
      </c>
      <c r="T29" s="11">
        <v>1</v>
      </c>
      <c r="U29" s="11">
        <v>0</v>
      </c>
      <c r="V29" s="11">
        <v>0</v>
      </c>
      <c r="W29" s="11">
        <v>0</v>
      </c>
      <c r="X29" s="11">
        <f>IF(A29=2000,1,0)</f>
        <v>0</v>
      </c>
      <c r="Y29" s="11">
        <f>IF(A29=2001,1,0)</f>
        <v>0</v>
      </c>
      <c r="Z29" s="11">
        <f>IF(A29=2002,1,0)</f>
        <v>0</v>
      </c>
      <c r="AA29" s="11">
        <f>IF(A29=2003,1,0)</f>
        <v>0</v>
      </c>
      <c r="AB29" s="11">
        <f>IF(A29=2004,1,0)</f>
        <v>1</v>
      </c>
      <c r="AC29" s="11">
        <f>IF(A29=2005,1,0)</f>
        <v>0</v>
      </c>
      <c r="AD29" s="11">
        <f>IF(A29=2006,1,0)</f>
        <v>0</v>
      </c>
      <c r="AE29" s="11">
        <f>IF(A29=2007,1,0)</f>
        <v>0</v>
      </c>
      <c r="AF29" s="11">
        <f>IF(A29=2008,1,0)</f>
        <v>0</v>
      </c>
      <c r="AG29" s="11">
        <f>IF(A29=2009,1,0)</f>
        <v>0</v>
      </c>
      <c r="AH29" t="str">
        <f>VLOOKUP(P29,[1]Complete!$J$1:$AQ$69,33,0)</f>
        <v>LCRY</v>
      </c>
      <c r="AI29" t="str">
        <f>VLOOKUP(P29,[1]Complete!$J$1:$AQ$69,34,0)</f>
        <v>CATZ</v>
      </c>
    </row>
    <row r="30" spans="1:35">
      <c r="A30" s="11">
        <v>2004</v>
      </c>
      <c r="B30" s="12">
        <f>VLOOKUP(AH30,[1]Year!$A$1:$B$278,2,0)</f>
        <v>38211</v>
      </c>
      <c r="C30" s="13" t="s">
        <v>63</v>
      </c>
      <c r="D30" s="13" t="s">
        <v>64</v>
      </c>
      <c r="E30">
        <v>16</v>
      </c>
      <c r="F30" t="str">
        <f>C30&amp;D30&amp;A30</f>
        <v>CEPHCIMA2004</v>
      </c>
      <c r="G30" s="14">
        <v>-7.3310219335945725E-2</v>
      </c>
      <c r="H30" s="15">
        <v>1</v>
      </c>
      <c r="I30" s="15">
        <v>1</v>
      </c>
      <c r="J30" s="11">
        <v>1</v>
      </c>
      <c r="K30" s="11">
        <v>0</v>
      </c>
      <c r="L30" s="11">
        <v>0</v>
      </c>
      <c r="M30" s="16">
        <v>337322.50999999995</v>
      </c>
      <c r="N30" s="14">
        <v>7.7255801399678858E-2</v>
      </c>
      <c r="O30" s="14">
        <v>9.3959593038540419</v>
      </c>
      <c r="P30" s="17">
        <v>2381.6559999999999</v>
      </c>
      <c r="Q30" s="17">
        <v>10.342974273455278</v>
      </c>
      <c r="R30" s="11">
        <v>0</v>
      </c>
      <c r="S30" s="11">
        <v>1</v>
      </c>
      <c r="T30" s="11">
        <v>0</v>
      </c>
      <c r="U30" s="11">
        <v>0</v>
      </c>
      <c r="V30" s="11">
        <v>0</v>
      </c>
      <c r="W30" s="11">
        <v>0</v>
      </c>
      <c r="X30" s="11">
        <f>IF(A30=2000,1,0)</f>
        <v>0</v>
      </c>
      <c r="Y30" s="11">
        <f>IF(A30=2001,1,0)</f>
        <v>0</v>
      </c>
      <c r="Z30" s="11">
        <f>IF(A30=2002,1,0)</f>
        <v>0</v>
      </c>
      <c r="AA30" s="11">
        <f>IF(A30=2003,1,0)</f>
        <v>0</v>
      </c>
      <c r="AB30" s="11">
        <f>IF(A30=2004,1,0)</f>
        <v>1</v>
      </c>
      <c r="AC30" s="11">
        <f>IF(A30=2005,1,0)</f>
        <v>0</v>
      </c>
      <c r="AD30" s="11">
        <f>IF(A30=2006,1,0)</f>
        <v>0</v>
      </c>
      <c r="AE30" s="11">
        <f>IF(A30=2007,1,0)</f>
        <v>0</v>
      </c>
      <c r="AF30" s="11">
        <f>IF(A30=2008,1,0)</f>
        <v>0</v>
      </c>
      <c r="AG30" s="11">
        <f>IF(A30=2009,1,0)</f>
        <v>0</v>
      </c>
      <c r="AH30" t="str">
        <f>VLOOKUP(P30,[1]Complete!$J$1:$AQ$69,33,0)</f>
        <v>CEPH</v>
      </c>
      <c r="AI30" t="str">
        <f>VLOOKUP(P30,[1]Complete!$J$1:$AQ$69,34,0)</f>
        <v>CIMA</v>
      </c>
    </row>
    <row r="31" spans="1:35">
      <c r="A31" s="11">
        <v>2004</v>
      </c>
      <c r="B31" s="12">
        <f>VLOOKUP(AH31,[1]Year!$A$1:$B$278,2,0)</f>
        <v>38091</v>
      </c>
      <c r="C31" s="13" t="s">
        <v>73</v>
      </c>
      <c r="D31" s="13" t="s">
        <v>74</v>
      </c>
      <c r="E31">
        <v>21</v>
      </c>
      <c r="F31" t="str">
        <f>C31&amp;D31&amp;A31</f>
        <v>SSPSATH2004</v>
      </c>
      <c r="G31" s="14">
        <v>-5.1174991038414198E-2</v>
      </c>
      <c r="H31" s="15">
        <v>1</v>
      </c>
      <c r="I31" s="15">
        <v>0</v>
      </c>
      <c r="J31" s="11">
        <v>1</v>
      </c>
      <c r="K31" s="11">
        <v>0</v>
      </c>
      <c r="L31" s="11">
        <v>0</v>
      </c>
      <c r="M31" s="16">
        <v>17032.013999999999</v>
      </c>
      <c r="N31" s="14">
        <v>0.1036895116589876</v>
      </c>
      <c r="O31" s="14">
        <v>279.61894108873975</v>
      </c>
      <c r="P31" s="17">
        <v>3009.402</v>
      </c>
      <c r="Q31" s="17">
        <v>25.367326123422657</v>
      </c>
      <c r="R31" s="11">
        <v>0</v>
      </c>
      <c r="S31" s="11">
        <v>0</v>
      </c>
      <c r="T31" s="11">
        <v>0</v>
      </c>
      <c r="U31" s="11">
        <v>1</v>
      </c>
      <c r="V31" s="11">
        <v>0</v>
      </c>
      <c r="W31" s="11">
        <v>0</v>
      </c>
      <c r="X31" s="11">
        <f>IF(A31=2000,1,0)</f>
        <v>0</v>
      </c>
      <c r="Y31" s="11">
        <f>IF(A31=2001,1,0)</f>
        <v>0</v>
      </c>
      <c r="Z31" s="11">
        <f>IF(A31=2002,1,0)</f>
        <v>0</v>
      </c>
      <c r="AA31" s="11">
        <f>IF(A31=2003,1,0)</f>
        <v>0</v>
      </c>
      <c r="AB31" s="11">
        <f>IF(A31=2004,1,0)</f>
        <v>1</v>
      </c>
      <c r="AC31" s="11">
        <f>IF(A31=2005,1,0)</f>
        <v>0</v>
      </c>
      <c r="AD31" s="11">
        <f>IF(A31=2006,1,0)</f>
        <v>0</v>
      </c>
      <c r="AE31" s="11">
        <f>IF(A31=2007,1,0)</f>
        <v>0</v>
      </c>
      <c r="AF31" s="11">
        <f>IF(A31=2008,1,0)</f>
        <v>0</v>
      </c>
      <c r="AG31" s="11">
        <f>IF(A31=2009,1,0)</f>
        <v>0</v>
      </c>
      <c r="AH31" t="str">
        <f>VLOOKUP(P31,[1]Complete!$J$1:$AQ$69,33,0)</f>
        <v>SSP</v>
      </c>
      <c r="AI31" t="str">
        <f>VLOOKUP(P31,[1]Complete!$J$1:$AQ$69,34,0)</f>
        <v>SATH</v>
      </c>
    </row>
    <row r="32" spans="1:35">
      <c r="A32" s="11">
        <v>2004</v>
      </c>
      <c r="B32" s="12">
        <f>VLOOKUP(AH32,[1]Year!$A$1:$B$278,2,0)</f>
        <v>38280</v>
      </c>
      <c r="C32" s="13" t="s">
        <v>106</v>
      </c>
      <c r="D32" s="13" t="s">
        <v>107</v>
      </c>
      <c r="E32">
        <v>38</v>
      </c>
      <c r="F32" t="str">
        <f>C32&amp;D32&amp;A32</f>
        <v>CRLIRGI2004</v>
      </c>
      <c r="G32" s="14">
        <v>-1.2902582635472282E-3</v>
      </c>
      <c r="H32" s="15">
        <v>1</v>
      </c>
      <c r="I32" s="15">
        <v>0</v>
      </c>
      <c r="J32" s="11">
        <v>0</v>
      </c>
      <c r="K32" s="11">
        <v>0</v>
      </c>
      <c r="L32" s="11">
        <v>1</v>
      </c>
      <c r="M32" s="16">
        <v>4613.4080000000004</v>
      </c>
      <c r="N32" s="14">
        <v>0.22013894946876944</v>
      </c>
      <c r="O32" s="14">
        <v>2.2523432740511296</v>
      </c>
      <c r="P32" s="17">
        <v>799.55399999999997</v>
      </c>
      <c r="Q32" s="17">
        <v>1.780430614658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f>IF(A32=2000,1,0)</f>
        <v>0</v>
      </c>
      <c r="Y32" s="11">
        <f>IF(A32=2001,1,0)</f>
        <v>0</v>
      </c>
      <c r="Z32" s="11">
        <f>IF(A32=2002,1,0)</f>
        <v>0</v>
      </c>
      <c r="AA32" s="11">
        <f>IF(A32=2003,1,0)</f>
        <v>0</v>
      </c>
      <c r="AB32" s="11">
        <f>IF(A32=2004,1,0)</f>
        <v>1</v>
      </c>
      <c r="AC32" s="11">
        <f>IF(A32=2005,1,0)</f>
        <v>0</v>
      </c>
      <c r="AD32" s="11">
        <f>IF(A32=2006,1,0)</f>
        <v>0</v>
      </c>
      <c r="AE32" s="11">
        <f>IF(A32=2007,1,0)</f>
        <v>0</v>
      </c>
      <c r="AF32" s="11">
        <f>IF(A32=2008,1,0)</f>
        <v>0</v>
      </c>
      <c r="AG32" s="11">
        <f>IF(A32=2009,1,0)</f>
        <v>0</v>
      </c>
      <c r="AH32" t="str">
        <f>VLOOKUP(P32,[1]Complete!$J$1:$AQ$69,33,0)</f>
        <v>CRL</v>
      </c>
      <c r="AI32" t="str">
        <f>VLOOKUP(P32,[1]Complete!$J$1:$AQ$69,34,0)</f>
        <v>IRGI</v>
      </c>
    </row>
    <row r="33" spans="1:35">
      <c r="A33" s="11">
        <v>2004</v>
      </c>
      <c r="B33" s="12">
        <f>VLOOKUP(AH33,[1]Year!$A$1:$B$278,2,0)</f>
        <v>38292</v>
      </c>
      <c r="C33" s="13" t="s">
        <v>154</v>
      </c>
      <c r="D33" s="13" t="s">
        <v>155</v>
      </c>
      <c r="E33">
        <v>62</v>
      </c>
      <c r="F33" t="str">
        <f>C33&amp;D33&amp;A33</f>
        <v>ARTGPKSI2004</v>
      </c>
      <c r="G33" s="14">
        <v>0.12415620042197119</v>
      </c>
      <c r="H33" s="15">
        <v>1</v>
      </c>
      <c r="I33" s="15">
        <v>0</v>
      </c>
      <c r="J33" s="11">
        <v>0</v>
      </c>
      <c r="K33" s="11">
        <v>0</v>
      </c>
      <c r="L33" s="11">
        <v>1</v>
      </c>
      <c r="M33" s="16">
        <v>93660.255999999965</v>
      </c>
      <c r="N33" s="14">
        <v>0.1373069878064633</v>
      </c>
      <c r="O33" s="14">
        <v>2.8937766955410966</v>
      </c>
      <c r="P33" s="17">
        <v>67.36</v>
      </c>
      <c r="Q33" s="17">
        <v>1.8887923057510587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1</v>
      </c>
      <c r="X33" s="11">
        <f>IF(A33=2000,1,0)</f>
        <v>0</v>
      </c>
      <c r="Y33" s="11">
        <f>IF(A33=2001,1,0)</f>
        <v>0</v>
      </c>
      <c r="Z33" s="11">
        <f>IF(A33=2002,1,0)</f>
        <v>0</v>
      </c>
      <c r="AA33" s="11">
        <f>IF(A33=2003,1,0)</f>
        <v>0</v>
      </c>
      <c r="AB33" s="11">
        <f>IF(A33=2004,1,0)</f>
        <v>1</v>
      </c>
      <c r="AC33" s="11">
        <f>IF(A33=2005,1,0)</f>
        <v>0</v>
      </c>
      <c r="AD33" s="11">
        <f>IF(A33=2006,1,0)</f>
        <v>0</v>
      </c>
      <c r="AE33" s="11">
        <f>IF(A33=2007,1,0)</f>
        <v>0</v>
      </c>
      <c r="AF33" s="11">
        <f>IF(A33=2008,1,0)</f>
        <v>0</v>
      </c>
      <c r="AG33" s="11">
        <f>IF(A33=2009,1,0)</f>
        <v>0</v>
      </c>
      <c r="AH33" t="str">
        <f>VLOOKUP(P33,[1]Complete!$J$1:$AQ$69,33,0)</f>
        <v>ARTG</v>
      </c>
      <c r="AI33" t="str">
        <f>VLOOKUP(P33,[1]Complete!$J$1:$AQ$69,34,0)</f>
        <v>PKSI</v>
      </c>
    </row>
    <row r="34" spans="1:35">
      <c r="A34" s="11">
        <v>2005</v>
      </c>
      <c r="B34" s="12">
        <f>VLOOKUP(AH34,[1]Year!$A$1:$B$278,2,0)</f>
        <v>38611</v>
      </c>
      <c r="C34" s="13" t="s">
        <v>91</v>
      </c>
      <c r="D34" s="13" t="s">
        <v>92</v>
      </c>
      <c r="E34">
        <v>30</v>
      </c>
      <c r="F34" t="str">
        <f>C34&amp;D34&amp;A34</f>
        <v>IDTIICST2005</v>
      </c>
      <c r="G34" s="14">
        <v>-1.3934281636821869E-2</v>
      </c>
      <c r="H34" s="15">
        <v>1</v>
      </c>
      <c r="I34" s="15">
        <v>0</v>
      </c>
      <c r="J34" s="11">
        <v>0</v>
      </c>
      <c r="K34" s="11">
        <v>0</v>
      </c>
      <c r="L34" s="11">
        <v>1</v>
      </c>
      <c r="M34" s="16">
        <v>115853.26300000001</v>
      </c>
      <c r="N34" s="14">
        <v>0.12208378449367627</v>
      </c>
      <c r="O34" s="14">
        <v>1.4354376423899464</v>
      </c>
      <c r="P34" s="17">
        <v>902.14</v>
      </c>
      <c r="Q34" s="17">
        <v>2.3891672581277343</v>
      </c>
      <c r="R34" s="11">
        <v>0</v>
      </c>
      <c r="S34" s="11">
        <v>0</v>
      </c>
      <c r="T34" s="11">
        <v>1</v>
      </c>
      <c r="U34" s="11">
        <v>0</v>
      </c>
      <c r="V34" s="11">
        <v>0</v>
      </c>
      <c r="W34" s="11">
        <v>0</v>
      </c>
      <c r="X34" s="11">
        <f>IF(A34=2000,1,0)</f>
        <v>0</v>
      </c>
      <c r="Y34" s="11">
        <f>IF(A34=2001,1,0)</f>
        <v>0</v>
      </c>
      <c r="Z34" s="11">
        <f>IF(A34=2002,1,0)</f>
        <v>0</v>
      </c>
      <c r="AA34" s="11">
        <f>IF(A34=2003,1,0)</f>
        <v>0</v>
      </c>
      <c r="AB34" s="11">
        <f>IF(A34=2004,1,0)</f>
        <v>0</v>
      </c>
      <c r="AC34" s="11">
        <f>IF(A34=2005,1,0)</f>
        <v>1</v>
      </c>
      <c r="AD34" s="11">
        <f>IF(A34=2006,1,0)</f>
        <v>0</v>
      </c>
      <c r="AE34" s="11">
        <f>IF(A34=2007,1,0)</f>
        <v>0</v>
      </c>
      <c r="AF34" s="11">
        <f>IF(A34=2008,1,0)</f>
        <v>0</v>
      </c>
      <c r="AG34" s="11">
        <f>IF(A34=2009,1,0)</f>
        <v>0</v>
      </c>
      <c r="AH34" t="str">
        <f>VLOOKUP(P34,[1]Complete!$J$1:$AQ$69,33,0)</f>
        <v>IDTI</v>
      </c>
      <c r="AI34" t="str">
        <f>VLOOKUP(P34,[1]Complete!$J$1:$AQ$69,34,0)</f>
        <v>ICST</v>
      </c>
    </row>
    <row r="35" spans="1:35">
      <c r="A35" s="11">
        <v>2005</v>
      </c>
      <c r="B35" s="12">
        <f>VLOOKUP(AH35,[1]Year!$A$1:$B$278,2,0)</f>
        <v>38506</v>
      </c>
      <c r="C35" s="13" t="s">
        <v>122</v>
      </c>
      <c r="D35" s="13" t="s">
        <v>123</v>
      </c>
      <c r="E35">
        <v>46</v>
      </c>
      <c r="F35" t="str">
        <f>C35&amp;D35&amp;A35</f>
        <v>LEEPTZ2005</v>
      </c>
      <c r="G35" s="14">
        <v>1.5209139908483287E-2</v>
      </c>
      <c r="H35" s="15">
        <v>1</v>
      </c>
      <c r="I35" s="15">
        <v>0</v>
      </c>
      <c r="J35" s="11">
        <v>1</v>
      </c>
      <c r="K35" s="11">
        <v>0</v>
      </c>
      <c r="L35" s="11">
        <v>0</v>
      </c>
      <c r="M35" s="16">
        <v>26009.691999999995</v>
      </c>
      <c r="N35" s="14">
        <v>0.16998449491042705</v>
      </c>
      <c r="O35" s="14">
        <v>1.5402148065501347</v>
      </c>
      <c r="P35" s="17">
        <v>1403.8440000000001</v>
      </c>
      <c r="Q35" s="17">
        <v>1.0123909070847834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1">
        <v>0</v>
      </c>
      <c r="X35" s="11">
        <f>IF(A35=2000,1,0)</f>
        <v>0</v>
      </c>
      <c r="Y35" s="11">
        <f>IF(A35=2001,1,0)</f>
        <v>0</v>
      </c>
      <c r="Z35" s="11">
        <f>IF(A35=2002,1,0)</f>
        <v>0</v>
      </c>
      <c r="AA35" s="11">
        <f>IF(A35=2003,1,0)</f>
        <v>0</v>
      </c>
      <c r="AB35" s="11">
        <f>IF(A35=2004,1,0)</f>
        <v>0</v>
      </c>
      <c r="AC35" s="11">
        <f>IF(A35=2005,1,0)</f>
        <v>1</v>
      </c>
      <c r="AD35" s="11">
        <f>IF(A35=2006,1,0)</f>
        <v>0</v>
      </c>
      <c r="AE35" s="11">
        <f>IF(A35=2007,1,0)</f>
        <v>0</v>
      </c>
      <c r="AF35" s="11">
        <f>IF(A35=2008,1,0)</f>
        <v>0</v>
      </c>
      <c r="AG35" s="11">
        <f>IF(A35=2009,1,0)</f>
        <v>0</v>
      </c>
      <c r="AH35" t="str">
        <f>VLOOKUP(P35,[1]Complete!$J$1:$AQ$69,33,0)</f>
        <v>LEE</v>
      </c>
      <c r="AI35" t="str">
        <f>VLOOKUP(P35,[1]Complete!$J$1:$AQ$69,34,0)</f>
        <v>PTZ</v>
      </c>
    </row>
    <row r="36" spans="1:35">
      <c r="A36" s="11">
        <v>2005</v>
      </c>
      <c r="B36" s="12">
        <f>VLOOKUP(AH36,[1]Year!$A$1:$B$278,2,0)</f>
        <v>38573</v>
      </c>
      <c r="C36" s="13" t="s">
        <v>128</v>
      </c>
      <c r="D36" s="13" t="s">
        <v>129</v>
      </c>
      <c r="E36">
        <v>49</v>
      </c>
      <c r="F36" t="str">
        <f>C36&amp;D36&amp;A36</f>
        <v>AVIDPCLE2005</v>
      </c>
      <c r="G36" s="14">
        <v>2.322256646081837E-2</v>
      </c>
      <c r="H36" s="15">
        <v>1</v>
      </c>
      <c r="I36" s="15">
        <v>0</v>
      </c>
      <c r="J36" s="11">
        <v>0</v>
      </c>
      <c r="K36" s="11">
        <v>0</v>
      </c>
      <c r="L36" s="11">
        <v>1</v>
      </c>
      <c r="M36" s="16">
        <v>60791.885999999999</v>
      </c>
      <c r="N36" s="14">
        <v>0.28216256501395143</v>
      </c>
      <c r="O36" s="14">
        <v>1.7609242982196778</v>
      </c>
      <c r="P36" s="17">
        <v>576.23400000000004</v>
      </c>
      <c r="Q36" s="17">
        <v>1.9096784028845644</v>
      </c>
      <c r="R36" s="11">
        <v>0</v>
      </c>
      <c r="S36" s="11">
        <v>0</v>
      </c>
      <c r="T36" s="11">
        <v>1</v>
      </c>
      <c r="U36" s="11">
        <v>0</v>
      </c>
      <c r="V36" s="11">
        <v>0</v>
      </c>
      <c r="W36" s="11">
        <v>0</v>
      </c>
      <c r="X36" s="11">
        <f>IF(A36=2000,1,0)</f>
        <v>0</v>
      </c>
      <c r="Y36" s="11">
        <f>IF(A36=2001,1,0)</f>
        <v>0</v>
      </c>
      <c r="Z36" s="11">
        <f>IF(A36=2002,1,0)</f>
        <v>0</v>
      </c>
      <c r="AA36" s="11">
        <f>IF(A36=2003,1,0)</f>
        <v>0</v>
      </c>
      <c r="AB36" s="11">
        <f>IF(A36=2004,1,0)</f>
        <v>0</v>
      </c>
      <c r="AC36" s="11">
        <f>IF(A36=2005,1,0)</f>
        <v>1</v>
      </c>
      <c r="AD36" s="11">
        <f>IF(A36=2006,1,0)</f>
        <v>0</v>
      </c>
      <c r="AE36" s="11">
        <f>IF(A36=2007,1,0)</f>
        <v>0</v>
      </c>
      <c r="AF36" s="11">
        <f>IF(A36=2008,1,0)</f>
        <v>0</v>
      </c>
      <c r="AG36" s="11">
        <f>IF(A36=2009,1,0)</f>
        <v>0</v>
      </c>
      <c r="AH36" t="str">
        <f>VLOOKUP(P36,[1]Complete!$J$1:$AQ$69,33,0)</f>
        <v>AVID</v>
      </c>
      <c r="AI36" t="str">
        <f>VLOOKUP(P36,[1]Complete!$J$1:$AQ$69,34,0)</f>
        <v>PCLE</v>
      </c>
    </row>
    <row r="37" spans="1:35">
      <c r="A37" s="11">
        <v>2006</v>
      </c>
      <c r="B37" s="12">
        <f>VLOOKUP(AH37,[1]Year!$A$1:$B$278,2,0)</f>
        <v>38951</v>
      </c>
      <c r="C37" s="13" t="s">
        <v>41</v>
      </c>
      <c r="D37" s="13" t="s">
        <v>42</v>
      </c>
      <c r="E37">
        <v>5</v>
      </c>
      <c r="F37" t="str">
        <f>C37&amp;D37&amp;A37</f>
        <v>QTMADIC2006</v>
      </c>
      <c r="G37" s="14">
        <v>-0.13481235762116262</v>
      </c>
      <c r="H37" s="15">
        <v>1</v>
      </c>
      <c r="I37" s="15">
        <v>0</v>
      </c>
      <c r="J37" s="11">
        <v>0</v>
      </c>
      <c r="K37" s="11">
        <v>0</v>
      </c>
      <c r="L37" s="11">
        <v>1</v>
      </c>
      <c r="M37" s="16">
        <v>24532.891</v>
      </c>
      <c r="N37" s="14">
        <v>0.22073367408892122</v>
      </c>
      <c r="O37" s="14">
        <v>1.8369163631880012</v>
      </c>
      <c r="P37" s="17">
        <v>663.34400000000005</v>
      </c>
      <c r="Q37" s="17">
        <v>1.337152555902493</v>
      </c>
      <c r="R37" s="11">
        <v>0</v>
      </c>
      <c r="S37" s="11">
        <v>0</v>
      </c>
      <c r="T37" s="11">
        <v>1</v>
      </c>
      <c r="U37" s="11">
        <v>0</v>
      </c>
      <c r="V37" s="11">
        <v>0</v>
      </c>
      <c r="W37" s="11">
        <v>0</v>
      </c>
      <c r="X37" s="11">
        <f>IF(A37=2000,1,0)</f>
        <v>0</v>
      </c>
      <c r="Y37" s="11">
        <f>IF(A37=2001,1,0)</f>
        <v>0</v>
      </c>
      <c r="Z37" s="11">
        <f>IF(A37=2002,1,0)</f>
        <v>0</v>
      </c>
      <c r="AA37" s="11">
        <f>IF(A37=2003,1,0)</f>
        <v>0</v>
      </c>
      <c r="AB37" s="11">
        <f>IF(A37=2004,1,0)</f>
        <v>0</v>
      </c>
      <c r="AC37" s="11">
        <f>IF(A37=2005,1,0)</f>
        <v>0</v>
      </c>
      <c r="AD37" s="11">
        <f>IF(A37=2006,1,0)</f>
        <v>1</v>
      </c>
      <c r="AE37" s="11">
        <f>IF(A37=2007,1,0)</f>
        <v>0</v>
      </c>
      <c r="AF37" s="11">
        <f>IF(A37=2008,1,0)</f>
        <v>0</v>
      </c>
      <c r="AG37" s="11">
        <f>IF(A37=2009,1,0)</f>
        <v>0</v>
      </c>
      <c r="AH37" t="str">
        <f>VLOOKUP(P37,[1]Complete!$J$1:$AQ$69,33,0)</f>
        <v>QTM</v>
      </c>
      <c r="AI37" t="str">
        <f>VLOOKUP(P37,[1]Complete!$J$1:$AQ$69,34,0)</f>
        <v>ADIC</v>
      </c>
    </row>
    <row r="38" spans="1:35">
      <c r="A38" s="11">
        <v>2006</v>
      </c>
      <c r="B38" s="12">
        <f>VLOOKUP(AH38,[1]Year!$A$1:$B$278,2,0)</f>
        <v>39066</v>
      </c>
      <c r="C38" s="13" t="s">
        <v>57</v>
      </c>
      <c r="D38" s="13" t="s">
        <v>58</v>
      </c>
      <c r="E38">
        <v>13</v>
      </c>
      <c r="F38" t="str">
        <f>C38&amp;D38&amp;A38</f>
        <v>ABTKOSP2006</v>
      </c>
      <c r="G38" s="14">
        <v>-9.5846696453183125E-2</v>
      </c>
      <c r="H38" s="15">
        <v>1</v>
      </c>
      <c r="I38" s="15">
        <v>0</v>
      </c>
      <c r="J38" s="11">
        <v>1</v>
      </c>
      <c r="K38" s="11">
        <v>0</v>
      </c>
      <c r="L38" s="11">
        <v>0</v>
      </c>
      <c r="M38" s="16">
        <v>351094.97200000013</v>
      </c>
      <c r="N38" s="14">
        <v>8.2361981772002671E-2</v>
      </c>
      <c r="O38" s="14">
        <v>29.649870959159237</v>
      </c>
      <c r="P38" s="17">
        <v>29141.203000000001</v>
      </c>
      <c r="Q38" s="17">
        <v>31.8882131191491</v>
      </c>
      <c r="R38" s="11">
        <v>0</v>
      </c>
      <c r="S38" s="11">
        <v>1</v>
      </c>
      <c r="T38" s="11">
        <v>0</v>
      </c>
      <c r="U38" s="11">
        <v>0</v>
      </c>
      <c r="V38" s="11">
        <v>0</v>
      </c>
      <c r="W38" s="11">
        <v>0</v>
      </c>
      <c r="X38" s="11">
        <f>IF(A38=2000,1,0)</f>
        <v>0</v>
      </c>
      <c r="Y38" s="11">
        <f>IF(A38=2001,1,0)</f>
        <v>0</v>
      </c>
      <c r="Z38" s="11">
        <f>IF(A38=2002,1,0)</f>
        <v>0</v>
      </c>
      <c r="AA38" s="11">
        <f>IF(A38=2003,1,0)</f>
        <v>0</v>
      </c>
      <c r="AB38" s="11">
        <f>IF(A38=2004,1,0)</f>
        <v>0</v>
      </c>
      <c r="AC38" s="11">
        <f>IF(A38=2005,1,0)</f>
        <v>0</v>
      </c>
      <c r="AD38" s="11">
        <f>IF(A38=2006,1,0)</f>
        <v>1</v>
      </c>
      <c r="AE38" s="11">
        <f>IF(A38=2007,1,0)</f>
        <v>0</v>
      </c>
      <c r="AF38" s="11">
        <f>IF(A38=2008,1,0)</f>
        <v>0</v>
      </c>
      <c r="AG38" s="11">
        <f>IF(A38=2009,1,0)</f>
        <v>0</v>
      </c>
      <c r="AH38" t="str">
        <f>VLOOKUP(P38,[1]Complete!$J$1:$AQ$69,33,0)</f>
        <v>ABT</v>
      </c>
      <c r="AI38" t="str">
        <f>VLOOKUP(P38,[1]Complete!$J$1:$AQ$69,34,0)</f>
        <v>KOSP</v>
      </c>
    </row>
    <row r="39" spans="1:35">
      <c r="A39" s="11">
        <v>2006</v>
      </c>
      <c r="B39" s="12">
        <f>VLOOKUP(AH39,[1]Year!$A$1:$B$278,2,0)</f>
        <v>38828</v>
      </c>
      <c r="C39" s="13" t="s">
        <v>79</v>
      </c>
      <c r="D39" s="13" t="s">
        <v>80</v>
      </c>
      <c r="E39">
        <v>24</v>
      </c>
      <c r="F39" t="str">
        <f>C39&amp;D39&amp;A39</f>
        <v>BSXGDT2006</v>
      </c>
      <c r="G39" s="14">
        <v>-4.1297536626234907E-2</v>
      </c>
      <c r="H39" s="15">
        <v>1</v>
      </c>
      <c r="I39" s="15">
        <v>1</v>
      </c>
      <c r="J39" s="11">
        <v>0</v>
      </c>
      <c r="K39" s="11">
        <v>0</v>
      </c>
      <c r="L39" s="11">
        <v>1</v>
      </c>
      <c r="M39" s="16">
        <v>17204.418000000001</v>
      </c>
      <c r="N39" s="14">
        <v>0.18320561090823034</v>
      </c>
      <c r="O39" s="14">
        <v>1.7695600743536304</v>
      </c>
      <c r="P39" s="17">
        <v>8196</v>
      </c>
      <c r="Q39" s="17">
        <v>1.3052202439723541</v>
      </c>
      <c r="R39" s="11">
        <v>0</v>
      </c>
      <c r="S39" s="11">
        <v>0</v>
      </c>
      <c r="T39" s="11">
        <v>1</v>
      </c>
      <c r="U39" s="11">
        <v>0</v>
      </c>
      <c r="V39" s="11">
        <v>0</v>
      </c>
      <c r="W39" s="11">
        <v>0</v>
      </c>
      <c r="X39" s="11">
        <f>IF(A39=2000,1,0)</f>
        <v>0</v>
      </c>
      <c r="Y39" s="11">
        <f>IF(A39=2001,1,0)</f>
        <v>0</v>
      </c>
      <c r="Z39" s="11">
        <f>IF(A39=2002,1,0)</f>
        <v>0</v>
      </c>
      <c r="AA39" s="11">
        <f>IF(A39=2003,1,0)</f>
        <v>0</v>
      </c>
      <c r="AB39" s="11">
        <f>IF(A39=2004,1,0)</f>
        <v>0</v>
      </c>
      <c r="AC39" s="11">
        <f>IF(A39=2005,1,0)</f>
        <v>0</v>
      </c>
      <c r="AD39" s="11">
        <f>IF(A39=2006,1,0)</f>
        <v>1</v>
      </c>
      <c r="AE39" s="11">
        <f>IF(A39=2007,1,0)</f>
        <v>0</v>
      </c>
      <c r="AF39" s="11">
        <f>IF(A39=2008,1,0)</f>
        <v>0</v>
      </c>
      <c r="AG39" s="11">
        <f>IF(A39=2009,1,0)</f>
        <v>0</v>
      </c>
      <c r="AH39" t="str">
        <f>VLOOKUP(P39,[1]Complete!$J$1:$AQ$69,33,0)</f>
        <v>BSX</v>
      </c>
      <c r="AI39" t="str">
        <f>VLOOKUP(P39,[1]Complete!$J$1:$AQ$69,34,0)</f>
        <v>GDT</v>
      </c>
    </row>
    <row r="40" spans="1:35">
      <c r="A40" s="11">
        <v>2006</v>
      </c>
      <c r="B40" s="12">
        <f>VLOOKUP(AH40,[1]Year!$A$1:$B$278,2,0)</f>
        <v>38819</v>
      </c>
      <c r="C40" s="13" t="s">
        <v>81</v>
      </c>
      <c r="D40" s="13" t="s">
        <v>82</v>
      </c>
      <c r="E40">
        <v>25</v>
      </c>
      <c r="F40" t="str">
        <f>C40&amp;D40&amp;A40</f>
        <v>STLDRESC2006</v>
      </c>
      <c r="G40" s="14">
        <v>-4.0086195272684998E-2</v>
      </c>
      <c r="H40" s="15">
        <v>1</v>
      </c>
      <c r="I40" s="15">
        <v>0</v>
      </c>
      <c r="J40" s="11">
        <v>0</v>
      </c>
      <c r="K40" s="11">
        <v>0</v>
      </c>
      <c r="L40" s="11">
        <v>1</v>
      </c>
      <c r="M40" s="16">
        <v>109733.50699999998</v>
      </c>
      <c r="N40" s="14">
        <v>0.1303561529060879</v>
      </c>
      <c r="O40" s="14">
        <v>3.9971058081417898</v>
      </c>
      <c r="P40" s="17">
        <v>1757.6869999999999</v>
      </c>
      <c r="Q40" s="17">
        <v>5.2718484748507839</v>
      </c>
      <c r="R40" s="11">
        <v>0</v>
      </c>
      <c r="S40" s="11">
        <v>0</v>
      </c>
      <c r="T40" s="11">
        <v>1</v>
      </c>
      <c r="U40" s="11">
        <v>0</v>
      </c>
      <c r="V40" s="11">
        <v>0</v>
      </c>
      <c r="W40" s="11">
        <v>0</v>
      </c>
      <c r="X40" s="11">
        <f>IF(A40=2000,1,0)</f>
        <v>0</v>
      </c>
      <c r="Y40" s="11">
        <f>IF(A40=2001,1,0)</f>
        <v>0</v>
      </c>
      <c r="Z40" s="11">
        <f>IF(A40=2002,1,0)</f>
        <v>0</v>
      </c>
      <c r="AA40" s="11">
        <f>IF(A40=2003,1,0)</f>
        <v>0</v>
      </c>
      <c r="AB40" s="11">
        <f>IF(A40=2004,1,0)</f>
        <v>0</v>
      </c>
      <c r="AC40" s="11">
        <f>IF(A40=2005,1,0)</f>
        <v>0</v>
      </c>
      <c r="AD40" s="11">
        <f>IF(A40=2006,1,0)</f>
        <v>1</v>
      </c>
      <c r="AE40" s="11">
        <f>IF(A40=2007,1,0)</f>
        <v>0</v>
      </c>
      <c r="AF40" s="11">
        <f>IF(A40=2008,1,0)</f>
        <v>0</v>
      </c>
      <c r="AG40" s="11">
        <f>IF(A40=2009,1,0)</f>
        <v>0</v>
      </c>
      <c r="AH40" t="str">
        <f>VLOOKUP(P40,[1]Complete!$J$1:$AQ$69,33,0)</f>
        <v>STLD</v>
      </c>
      <c r="AI40" t="str">
        <f>VLOOKUP(P40,[1]Complete!$J$1:$AQ$69,34,0)</f>
        <v>RESC</v>
      </c>
    </row>
    <row r="41" spans="1:35">
      <c r="A41" s="11">
        <v>2006</v>
      </c>
      <c r="B41" s="12">
        <f>VLOOKUP(AH41,[1]Year!$A$1:$B$278,2,0)</f>
        <v>38889</v>
      </c>
      <c r="C41" s="13" t="s">
        <v>103</v>
      </c>
      <c r="D41" s="13" t="s">
        <v>104</v>
      </c>
      <c r="E41">
        <v>36</v>
      </c>
      <c r="F41" t="str">
        <f>C41&amp;D41&amp;A41</f>
        <v>MULEXR2006</v>
      </c>
      <c r="G41" s="14">
        <v>-6.118310394658627E-3</v>
      </c>
      <c r="H41" s="15">
        <v>1</v>
      </c>
      <c r="I41" s="15">
        <v>0</v>
      </c>
      <c r="J41" s="11">
        <v>0</v>
      </c>
      <c r="K41" s="11">
        <v>0</v>
      </c>
      <c r="L41" s="11">
        <v>1</v>
      </c>
      <c r="M41" s="16">
        <v>123515.02900000004</v>
      </c>
      <c r="N41" s="14">
        <v>0.13146050756916094</v>
      </c>
      <c r="O41" s="14">
        <v>5.7230777169139335</v>
      </c>
      <c r="P41" s="17">
        <v>8006.4</v>
      </c>
      <c r="Q41" s="17">
        <v>19.075710538291275</v>
      </c>
      <c r="R41" s="11">
        <v>0</v>
      </c>
      <c r="S41" s="11">
        <v>0</v>
      </c>
      <c r="T41" s="11">
        <v>1</v>
      </c>
      <c r="U41" s="11">
        <v>0</v>
      </c>
      <c r="V41" s="11">
        <v>0</v>
      </c>
      <c r="W41" s="11">
        <v>0</v>
      </c>
      <c r="X41" s="11">
        <f>IF(A41=2000,1,0)</f>
        <v>0</v>
      </c>
      <c r="Y41" s="11">
        <f>IF(A41=2001,1,0)</f>
        <v>0</v>
      </c>
      <c r="Z41" s="11">
        <f>IF(A41=2002,1,0)</f>
        <v>0</v>
      </c>
      <c r="AA41" s="11">
        <f>IF(A41=2003,1,0)</f>
        <v>0</v>
      </c>
      <c r="AB41" s="11">
        <f>IF(A41=2004,1,0)</f>
        <v>0</v>
      </c>
      <c r="AC41" s="11">
        <f>IF(A41=2005,1,0)</f>
        <v>0</v>
      </c>
      <c r="AD41" s="11">
        <f>IF(A41=2006,1,0)</f>
        <v>1</v>
      </c>
      <c r="AE41" s="11">
        <f>IF(A41=2007,1,0)</f>
        <v>0</v>
      </c>
      <c r="AF41" s="11">
        <f>IF(A41=2008,1,0)</f>
        <v>0</v>
      </c>
      <c r="AG41" s="11">
        <f>IF(A41=2009,1,0)</f>
        <v>0</v>
      </c>
      <c r="AH41" t="str">
        <f>VLOOKUP(P41,[1]Complete!$J$1:$AQ$69,33,0)</f>
        <v>MU</v>
      </c>
      <c r="AI41" t="str">
        <f>VLOOKUP(P41,[1]Complete!$J$1:$AQ$69,34,0)</f>
        <v>LEXR</v>
      </c>
    </row>
    <row r="42" spans="1:35">
      <c r="A42" s="11">
        <v>2006</v>
      </c>
      <c r="B42" s="12">
        <f>VLOOKUP(AH42,[1]Year!$A$1:$B$278,2,0)</f>
        <v>38835</v>
      </c>
      <c r="C42" s="13" t="s">
        <v>120</v>
      </c>
      <c r="D42" s="13" t="s">
        <v>121</v>
      </c>
      <c r="E42">
        <v>45</v>
      </c>
      <c r="F42" t="str">
        <f>C42&amp;D42&amp;A42</f>
        <v>MSCCAPTI2006</v>
      </c>
      <c r="G42" s="14">
        <v>9.0776033236974005E-3</v>
      </c>
      <c r="H42" s="15">
        <v>1</v>
      </c>
      <c r="I42" s="15">
        <v>0</v>
      </c>
      <c r="J42" s="11">
        <v>0</v>
      </c>
      <c r="K42" s="11">
        <v>0</v>
      </c>
      <c r="L42" s="11">
        <v>1</v>
      </c>
      <c r="M42" s="16">
        <v>123515.02900000004</v>
      </c>
      <c r="N42" s="14">
        <v>0.13146050756916094</v>
      </c>
      <c r="O42" s="14">
        <v>4.5776902240827386</v>
      </c>
      <c r="P42" s="17">
        <v>300.58100000000002</v>
      </c>
      <c r="Q42" s="17">
        <v>3.9724186237065036</v>
      </c>
      <c r="R42" s="11">
        <v>0</v>
      </c>
      <c r="S42" s="11">
        <v>0</v>
      </c>
      <c r="T42" s="11">
        <v>1</v>
      </c>
      <c r="U42" s="11">
        <v>0</v>
      </c>
      <c r="V42" s="11">
        <v>0</v>
      </c>
      <c r="W42" s="11">
        <v>0</v>
      </c>
      <c r="X42" s="11">
        <f>IF(A42=2000,1,0)</f>
        <v>0</v>
      </c>
      <c r="Y42" s="11">
        <f>IF(A42=2001,1,0)</f>
        <v>0</v>
      </c>
      <c r="Z42" s="11">
        <f>IF(A42=2002,1,0)</f>
        <v>0</v>
      </c>
      <c r="AA42" s="11">
        <f>IF(A42=2003,1,0)</f>
        <v>0</v>
      </c>
      <c r="AB42" s="11">
        <f>IF(A42=2004,1,0)</f>
        <v>0</v>
      </c>
      <c r="AC42" s="11">
        <f>IF(A42=2005,1,0)</f>
        <v>0</v>
      </c>
      <c r="AD42" s="11">
        <f>IF(A42=2006,1,0)</f>
        <v>1</v>
      </c>
      <c r="AE42" s="11">
        <f>IF(A42=2007,1,0)</f>
        <v>0</v>
      </c>
      <c r="AF42" s="11">
        <f>IF(A42=2008,1,0)</f>
        <v>0</v>
      </c>
      <c r="AG42" s="11">
        <f>IF(A42=2009,1,0)</f>
        <v>0</v>
      </c>
      <c r="AH42" t="str">
        <f>VLOOKUP(P42,[1]Complete!$J$1:$AQ$69,33,0)</f>
        <v>MSCC</v>
      </c>
      <c r="AI42" t="str">
        <f>VLOOKUP(P42,[1]Complete!$J$1:$AQ$69,34,0)</f>
        <v>APTI</v>
      </c>
    </row>
    <row r="43" spans="1:35">
      <c r="A43" s="11">
        <v>2006</v>
      </c>
      <c r="B43" s="12">
        <f>VLOOKUP(AH43,[1]Year!$A$1:$B$278,2,0)</f>
        <v>38744</v>
      </c>
      <c r="C43" s="13" t="s">
        <v>124</v>
      </c>
      <c r="D43" s="13" t="s">
        <v>125</v>
      </c>
      <c r="E43">
        <v>47</v>
      </c>
      <c r="F43" t="str">
        <f>C43&amp;D43&amp;A43</f>
        <v>TDYBTHS2006</v>
      </c>
      <c r="G43" s="14">
        <v>1.7934846914481058E-2</v>
      </c>
      <c r="H43" s="15">
        <v>1</v>
      </c>
      <c r="I43" s="15">
        <v>0</v>
      </c>
      <c r="J43" s="11">
        <v>1</v>
      </c>
      <c r="K43" s="11">
        <v>0</v>
      </c>
      <c r="L43" s="11">
        <v>0</v>
      </c>
      <c r="M43" s="16">
        <v>56287.667999999998</v>
      </c>
      <c r="N43" s="14">
        <v>0.45037017525931933</v>
      </c>
      <c r="O43" s="14">
        <v>50.072629176177635</v>
      </c>
      <c r="P43" s="17">
        <v>728.2</v>
      </c>
      <c r="Q43" s="17">
        <v>34.940741807015016</v>
      </c>
      <c r="R43" s="11">
        <v>0</v>
      </c>
      <c r="S43" s="11">
        <v>0</v>
      </c>
      <c r="T43" s="11">
        <v>1</v>
      </c>
      <c r="U43" s="11">
        <v>0</v>
      </c>
      <c r="V43" s="11">
        <v>0</v>
      </c>
      <c r="W43" s="11">
        <v>0</v>
      </c>
      <c r="X43" s="11">
        <f>IF(A43=2000,1,0)</f>
        <v>0</v>
      </c>
      <c r="Y43" s="11">
        <f>IF(A43=2001,1,0)</f>
        <v>0</v>
      </c>
      <c r="Z43" s="11">
        <f>IF(A43=2002,1,0)</f>
        <v>0</v>
      </c>
      <c r="AA43" s="11">
        <f>IF(A43=2003,1,0)</f>
        <v>0</v>
      </c>
      <c r="AB43" s="11">
        <f>IF(A43=2004,1,0)</f>
        <v>0</v>
      </c>
      <c r="AC43" s="11">
        <f>IF(A43=2005,1,0)</f>
        <v>0</v>
      </c>
      <c r="AD43" s="11">
        <f>IF(A43=2006,1,0)</f>
        <v>1</v>
      </c>
      <c r="AE43" s="11">
        <f>IF(A43=2007,1,0)</f>
        <v>0</v>
      </c>
      <c r="AF43" s="11">
        <f>IF(A43=2008,1,0)</f>
        <v>0</v>
      </c>
      <c r="AG43" s="11">
        <f>IF(A43=2009,1,0)</f>
        <v>0</v>
      </c>
      <c r="AH43" t="str">
        <f>VLOOKUP(P43,[1]Complete!$J$1:$AQ$69,33,0)</f>
        <v>TDY</v>
      </c>
      <c r="AI43" t="str">
        <f>VLOOKUP(P43,[1]Complete!$J$1:$AQ$69,34,0)</f>
        <v>BTHS</v>
      </c>
    </row>
    <row r="44" spans="1:35">
      <c r="A44" s="11">
        <v>2006</v>
      </c>
      <c r="B44" s="12">
        <f>VLOOKUP(AH44,[1]Year!$A$1:$B$278,2,0)</f>
        <v>38859</v>
      </c>
      <c r="C44" s="13" t="s">
        <v>132</v>
      </c>
      <c r="D44" s="13" t="s">
        <v>133</v>
      </c>
      <c r="E44">
        <v>51</v>
      </c>
      <c r="F44" t="str">
        <f>C44&amp;D44&amp;A44</f>
        <v>STXMXO2006</v>
      </c>
      <c r="G44" s="14">
        <v>6.4461474714170103E-2</v>
      </c>
      <c r="H44" s="15">
        <v>1</v>
      </c>
      <c r="I44" s="15">
        <v>0</v>
      </c>
      <c r="J44" s="11">
        <v>0</v>
      </c>
      <c r="K44" s="11">
        <v>1</v>
      </c>
      <c r="L44" s="11">
        <v>0</v>
      </c>
      <c r="M44" s="16">
        <v>24532.891</v>
      </c>
      <c r="N44" s="14">
        <v>0.22073367408892122</v>
      </c>
      <c r="O44" s="14">
        <v>1.9415269558127177</v>
      </c>
      <c r="P44" s="17">
        <v>5244</v>
      </c>
      <c r="Q44" s="17">
        <v>2.4079655721535587</v>
      </c>
      <c r="R44" s="11">
        <v>0</v>
      </c>
      <c r="S44" s="11">
        <v>0</v>
      </c>
      <c r="T44" s="11">
        <v>1</v>
      </c>
      <c r="U44" s="11">
        <v>0</v>
      </c>
      <c r="V44" s="11">
        <v>0</v>
      </c>
      <c r="W44" s="11">
        <v>0</v>
      </c>
      <c r="X44" s="11">
        <f>IF(A44=2000,1,0)</f>
        <v>0</v>
      </c>
      <c r="Y44" s="11">
        <f>IF(A44=2001,1,0)</f>
        <v>0</v>
      </c>
      <c r="Z44" s="11">
        <f>IF(A44=2002,1,0)</f>
        <v>0</v>
      </c>
      <c r="AA44" s="11">
        <f>IF(A44=2003,1,0)</f>
        <v>0</v>
      </c>
      <c r="AB44" s="11">
        <f>IF(A44=2004,1,0)</f>
        <v>0</v>
      </c>
      <c r="AC44" s="11">
        <f>IF(A44=2005,1,0)</f>
        <v>0</v>
      </c>
      <c r="AD44" s="11">
        <f>IF(A44=2006,1,0)</f>
        <v>1</v>
      </c>
      <c r="AE44" s="11">
        <f>IF(A44=2007,1,0)</f>
        <v>0</v>
      </c>
      <c r="AF44" s="11">
        <f>IF(A44=2008,1,0)</f>
        <v>0</v>
      </c>
      <c r="AG44" s="11">
        <f>IF(A44=2009,1,0)</f>
        <v>0</v>
      </c>
      <c r="AH44" t="str">
        <f>VLOOKUP(P44,[1]Complete!$J$1:$AQ$69,33,0)</f>
        <v>STX</v>
      </c>
      <c r="AI44" t="str">
        <f>VLOOKUP(P44,[1]Complete!$J$1:$AQ$69,34,0)</f>
        <v>MXO</v>
      </c>
    </row>
    <row r="45" spans="1:35">
      <c r="A45" s="11">
        <v>2006</v>
      </c>
      <c r="B45" s="12">
        <f>VLOOKUP(AH45,[1]Year!$A$1:$B$278,2,0)</f>
        <v>38749</v>
      </c>
      <c r="C45" s="13" t="s">
        <v>152</v>
      </c>
      <c r="D45" s="13" t="s">
        <v>153</v>
      </c>
      <c r="E45">
        <v>61</v>
      </c>
      <c r="F45" t="str">
        <f>C45&amp;D45&amp;A45</f>
        <v>SABACTRA2006</v>
      </c>
      <c r="G45" s="14">
        <v>0.12415620042197119</v>
      </c>
      <c r="H45" s="15">
        <v>1</v>
      </c>
      <c r="I45" s="15">
        <v>0</v>
      </c>
      <c r="J45" s="11">
        <v>0</v>
      </c>
      <c r="K45" s="11">
        <v>0</v>
      </c>
      <c r="L45" s="11">
        <v>1</v>
      </c>
      <c r="M45" s="16">
        <v>107755.37599999992</v>
      </c>
      <c r="N45" s="14">
        <v>0.16201533803745369</v>
      </c>
      <c r="O45" s="14">
        <v>1.8463434888669747</v>
      </c>
      <c r="P45" s="17">
        <v>107.03400000000001</v>
      </c>
      <c r="Q45" s="17">
        <v>2.9286671956658554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1</v>
      </c>
      <c r="X45" s="11">
        <f>IF(A45=2000,1,0)</f>
        <v>0</v>
      </c>
      <c r="Y45" s="11">
        <f>IF(A45=2001,1,0)</f>
        <v>0</v>
      </c>
      <c r="Z45" s="11">
        <f>IF(A45=2002,1,0)</f>
        <v>0</v>
      </c>
      <c r="AA45" s="11">
        <f>IF(A45=2003,1,0)</f>
        <v>0</v>
      </c>
      <c r="AB45" s="11">
        <f>IF(A45=2004,1,0)</f>
        <v>0</v>
      </c>
      <c r="AC45" s="11">
        <f>IF(A45=2005,1,0)</f>
        <v>0</v>
      </c>
      <c r="AD45" s="11">
        <f>IF(A45=2006,1,0)</f>
        <v>1</v>
      </c>
      <c r="AE45" s="11">
        <f>IF(A45=2007,1,0)</f>
        <v>0</v>
      </c>
      <c r="AF45" s="11">
        <f>IF(A45=2008,1,0)</f>
        <v>0</v>
      </c>
      <c r="AG45" s="11">
        <f>IF(A45=2009,1,0)</f>
        <v>0</v>
      </c>
      <c r="AH45" t="str">
        <f>VLOOKUP(P45,[1]Complete!$J$1:$AQ$69,33,0)</f>
        <v>SABA</v>
      </c>
      <c r="AI45" t="str">
        <f>VLOOKUP(P45,[1]Complete!$J$1:$AQ$69,34,0)</f>
        <v>CTRA</v>
      </c>
    </row>
    <row r="46" spans="1:35">
      <c r="A46" s="11">
        <v>2007</v>
      </c>
      <c r="B46" s="12">
        <f>VLOOKUP(AH46,[1]Year!$A$1:$B$278,2,0)</f>
        <v>39430</v>
      </c>
      <c r="C46" s="13" t="s">
        <v>83</v>
      </c>
      <c r="D46" s="13" t="s">
        <v>84</v>
      </c>
      <c r="E46">
        <v>26</v>
      </c>
      <c r="F46" t="str">
        <f>C46&amp;D46&amp;A46</f>
        <v>ARRSCCBL2007</v>
      </c>
      <c r="G46" s="14">
        <v>-3.2385700873228604E-2</v>
      </c>
      <c r="H46" s="15">
        <v>1</v>
      </c>
      <c r="I46" s="15">
        <v>0</v>
      </c>
      <c r="J46" s="11">
        <v>0</v>
      </c>
      <c r="K46" s="11">
        <v>0</v>
      </c>
      <c r="L46" s="11">
        <v>1</v>
      </c>
      <c r="M46" s="16">
        <v>139859.58799999999</v>
      </c>
      <c r="N46" s="14">
        <v>0.28474363102954464</v>
      </c>
      <c r="O46" s="14">
        <v>3.3960483913974233</v>
      </c>
      <c r="P46" s="17">
        <v>1013.557</v>
      </c>
      <c r="Q46" s="17">
        <v>3.2368672336321449</v>
      </c>
      <c r="R46" s="11">
        <v>0</v>
      </c>
      <c r="S46" s="11">
        <v>0</v>
      </c>
      <c r="T46" s="11">
        <v>1</v>
      </c>
      <c r="U46" s="11">
        <v>0</v>
      </c>
      <c r="V46" s="11">
        <v>0</v>
      </c>
      <c r="W46" s="11">
        <v>0</v>
      </c>
      <c r="X46" s="11">
        <f>IF(A46=2000,1,0)</f>
        <v>0</v>
      </c>
      <c r="Y46" s="11">
        <f>IF(A46=2001,1,0)</f>
        <v>0</v>
      </c>
      <c r="Z46" s="11">
        <f>IF(A46=2002,1,0)</f>
        <v>0</v>
      </c>
      <c r="AA46" s="11">
        <f>IF(A46=2003,1,0)</f>
        <v>0</v>
      </c>
      <c r="AB46" s="11">
        <f>IF(A46=2004,1,0)</f>
        <v>0</v>
      </c>
      <c r="AC46" s="11">
        <f>IF(A46=2005,1,0)</f>
        <v>0</v>
      </c>
      <c r="AD46" s="11">
        <f>IF(A46=2006,1,0)</f>
        <v>0</v>
      </c>
      <c r="AE46" s="11">
        <f>IF(A46=2007,1,0)</f>
        <v>1</v>
      </c>
      <c r="AF46" s="11">
        <f>IF(A46=2008,1,0)</f>
        <v>0</v>
      </c>
      <c r="AG46" s="11">
        <f>IF(A46=2009,1,0)</f>
        <v>0</v>
      </c>
      <c r="AH46" t="str">
        <f>VLOOKUP(P46,[1]Complete!$J$1:$AQ$69,33,0)</f>
        <v>ARRS</v>
      </c>
      <c r="AI46" t="str">
        <f>VLOOKUP(P46,[1]Complete!$J$1:$AQ$69,34,0)</f>
        <v>CCBL</v>
      </c>
    </row>
    <row r="47" spans="1:35">
      <c r="A47" s="11">
        <v>2007</v>
      </c>
      <c r="B47" s="12">
        <f>VLOOKUP(AH47,[1]Year!$A$1:$B$278,2,0)</f>
        <v>39288</v>
      </c>
      <c r="C47" s="13" t="s">
        <v>105</v>
      </c>
      <c r="D47" s="13" t="s">
        <v>67</v>
      </c>
      <c r="E47">
        <v>37</v>
      </c>
      <c r="F47" t="str">
        <f>C47&amp;D47&amp;A47</f>
        <v>CYHTRI2007</v>
      </c>
      <c r="G47" s="14">
        <v>-4.4201443547151739E-3</v>
      </c>
      <c r="H47" s="15">
        <v>1</v>
      </c>
      <c r="I47" s="15">
        <v>1</v>
      </c>
      <c r="J47" s="11">
        <v>1</v>
      </c>
      <c r="K47" s="11">
        <v>0</v>
      </c>
      <c r="L47" s="11">
        <v>0</v>
      </c>
      <c r="M47" s="16">
        <v>47026.374000000003</v>
      </c>
      <c r="N47" s="14">
        <v>0.351726451096943</v>
      </c>
      <c r="O47" s="14">
        <v>0.6573672639662701</v>
      </c>
      <c r="P47" s="17">
        <v>4506.5789999999997</v>
      </c>
      <c r="Q47" s="17">
        <v>0.22385152990264254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f>IF(A47=2000,1,0)</f>
        <v>0</v>
      </c>
      <c r="Y47" s="11">
        <f>IF(A47=2001,1,0)</f>
        <v>0</v>
      </c>
      <c r="Z47" s="11">
        <f>IF(A47=2002,1,0)</f>
        <v>0</v>
      </c>
      <c r="AA47" s="11">
        <f>IF(A47=2003,1,0)</f>
        <v>0</v>
      </c>
      <c r="AB47" s="11">
        <f>IF(A47=2004,1,0)</f>
        <v>0</v>
      </c>
      <c r="AC47" s="11">
        <f>IF(A47=2005,1,0)</f>
        <v>0</v>
      </c>
      <c r="AD47" s="11">
        <f>IF(A47=2006,1,0)</f>
        <v>0</v>
      </c>
      <c r="AE47" s="11">
        <f>IF(A47=2007,1,0)</f>
        <v>1</v>
      </c>
      <c r="AF47" s="11">
        <f>IF(A47=2008,1,0)</f>
        <v>0</v>
      </c>
      <c r="AG47" s="11">
        <f>IF(A47=2009,1,0)</f>
        <v>0</v>
      </c>
      <c r="AH47" t="str">
        <f>VLOOKUP(P47,[1]Complete!$J$1:$AQ$69,33,0)</f>
        <v>CYH</v>
      </c>
      <c r="AI47" t="str">
        <f>VLOOKUP(P47,[1]Complete!$J$1:$AQ$69,34,0)</f>
        <v>TRI</v>
      </c>
    </row>
    <row r="48" spans="1:35">
      <c r="A48" s="11">
        <v>2007</v>
      </c>
      <c r="B48" s="12">
        <f>VLOOKUP(AH48,[1]Year!$A$1:$B$278,2,0)</f>
        <v>39330</v>
      </c>
      <c r="C48" s="13" t="s">
        <v>118</v>
      </c>
      <c r="D48" s="13" t="s">
        <v>119</v>
      </c>
      <c r="E48">
        <v>44</v>
      </c>
      <c r="F48" t="str">
        <f>C48&amp;D48&amp;A48</f>
        <v>WDCKOMG2007</v>
      </c>
      <c r="G48" s="14">
        <v>7.5465718645490176E-3</v>
      </c>
      <c r="H48" s="15">
        <v>1</v>
      </c>
      <c r="I48" s="15">
        <v>0</v>
      </c>
      <c r="J48" s="11">
        <v>1</v>
      </c>
      <c r="K48" s="11">
        <v>0</v>
      </c>
      <c r="L48" s="11">
        <v>0</v>
      </c>
      <c r="M48" s="16">
        <v>23491.157000000003</v>
      </c>
      <c r="N48" s="14">
        <v>0.29533254621179172</v>
      </c>
      <c r="O48" s="14">
        <v>4.6298508226722239</v>
      </c>
      <c r="P48" s="17">
        <v>2073.3000000000002</v>
      </c>
      <c r="Q48" s="17">
        <v>2.1206173345866315</v>
      </c>
      <c r="R48" s="11">
        <v>0</v>
      </c>
      <c r="S48" s="11">
        <v>0</v>
      </c>
      <c r="T48" s="11">
        <v>1</v>
      </c>
      <c r="U48" s="11">
        <v>0</v>
      </c>
      <c r="V48" s="11">
        <v>0</v>
      </c>
      <c r="W48" s="11">
        <v>0</v>
      </c>
      <c r="X48" s="11">
        <f>IF(A48=2000,1,0)</f>
        <v>0</v>
      </c>
      <c r="Y48" s="11">
        <f>IF(A48=2001,1,0)</f>
        <v>0</v>
      </c>
      <c r="Z48" s="11">
        <f>IF(A48=2002,1,0)</f>
        <v>0</v>
      </c>
      <c r="AA48" s="11">
        <f>IF(A48=2003,1,0)</f>
        <v>0</v>
      </c>
      <c r="AB48" s="11">
        <f>IF(A48=2004,1,0)</f>
        <v>0</v>
      </c>
      <c r="AC48" s="11">
        <f>IF(A48=2005,1,0)</f>
        <v>0</v>
      </c>
      <c r="AD48" s="11">
        <f>IF(A48=2006,1,0)</f>
        <v>0</v>
      </c>
      <c r="AE48" s="11">
        <f>IF(A48=2007,1,0)</f>
        <v>1</v>
      </c>
      <c r="AF48" s="11">
        <f>IF(A48=2008,1,0)</f>
        <v>0</v>
      </c>
      <c r="AG48" s="11">
        <f>IF(A48=2009,1,0)</f>
        <v>0</v>
      </c>
      <c r="AH48" t="str">
        <f>VLOOKUP(P48,[1]Complete!$J$1:$AQ$69,33,0)</f>
        <v>WDC</v>
      </c>
      <c r="AI48" t="str">
        <f>VLOOKUP(P48,[1]Complete!$J$1:$AQ$69,34,0)</f>
        <v>KOMG</v>
      </c>
    </row>
    <row r="49" spans="1:35">
      <c r="A49" s="11">
        <v>2007</v>
      </c>
      <c r="B49" s="12">
        <f>VLOOKUP(AH49,[1]Year!$A$1:$B$278,2,0)</f>
        <v>39356</v>
      </c>
      <c r="C49" s="13" t="s">
        <v>138</v>
      </c>
      <c r="D49" s="13" t="s">
        <v>139</v>
      </c>
      <c r="E49">
        <v>54</v>
      </c>
      <c r="F49" t="str">
        <f>C49&amp;D49&amp;A49</f>
        <v>TFXARRO2007</v>
      </c>
      <c r="G49" s="14">
        <v>6.7291199454763168E-2</v>
      </c>
      <c r="H49" s="15">
        <v>1</v>
      </c>
      <c r="I49" s="15">
        <v>0</v>
      </c>
      <c r="J49" s="11">
        <v>1</v>
      </c>
      <c r="K49" s="11">
        <v>0</v>
      </c>
      <c r="L49" s="11">
        <v>0</v>
      </c>
      <c r="M49" s="16">
        <v>14741.810000000001</v>
      </c>
      <c r="N49" s="14">
        <v>0.22166291650974493</v>
      </c>
      <c r="O49" s="14">
        <v>5.4959062433163686</v>
      </c>
      <c r="P49" s="17">
        <v>2359.0520000000001</v>
      </c>
      <c r="Q49" s="17">
        <v>3.3824589174362703</v>
      </c>
      <c r="R49" s="11">
        <v>0</v>
      </c>
      <c r="S49" s="11">
        <v>0</v>
      </c>
      <c r="T49" s="11">
        <v>1</v>
      </c>
      <c r="U49" s="11">
        <v>0</v>
      </c>
      <c r="V49" s="11">
        <v>0</v>
      </c>
      <c r="W49" s="11">
        <v>0</v>
      </c>
      <c r="X49" s="11">
        <f>IF(A49=2000,1,0)</f>
        <v>0</v>
      </c>
      <c r="Y49" s="11">
        <f>IF(A49=2001,1,0)</f>
        <v>0</v>
      </c>
      <c r="Z49" s="11">
        <f>IF(A49=2002,1,0)</f>
        <v>0</v>
      </c>
      <c r="AA49" s="11">
        <f>IF(A49=2003,1,0)</f>
        <v>0</v>
      </c>
      <c r="AB49" s="11">
        <f>IF(A49=2004,1,0)</f>
        <v>0</v>
      </c>
      <c r="AC49" s="11">
        <f>IF(A49=2005,1,0)</f>
        <v>0</v>
      </c>
      <c r="AD49" s="11">
        <f>IF(A49=2006,1,0)</f>
        <v>0</v>
      </c>
      <c r="AE49" s="11">
        <f>IF(A49=2007,1,0)</f>
        <v>1</v>
      </c>
      <c r="AF49" s="11">
        <f>IF(A49=2008,1,0)</f>
        <v>0</v>
      </c>
      <c r="AG49" s="11">
        <f>IF(A49=2009,1,0)</f>
        <v>0</v>
      </c>
      <c r="AH49" t="str">
        <f>VLOOKUP(P49,[1]Complete!$J$1:$AQ$69,33,0)</f>
        <v>TFX</v>
      </c>
      <c r="AI49" t="str">
        <f>VLOOKUP(P49,[1]Complete!$J$1:$AQ$69,34,0)</f>
        <v>ARRO</v>
      </c>
    </row>
    <row r="50" spans="1:35">
      <c r="A50" s="11">
        <v>2007</v>
      </c>
      <c r="B50" s="12">
        <f>VLOOKUP(AH50,[1]Year!$A$1:$B$278,2,0)</f>
        <v>39427</v>
      </c>
      <c r="C50" s="13" t="s">
        <v>140</v>
      </c>
      <c r="D50" s="13" t="s">
        <v>141</v>
      </c>
      <c r="E50">
        <v>55</v>
      </c>
      <c r="F50" t="str">
        <f>C50&amp;D50&amp;A50</f>
        <v>DVRHOFF2007</v>
      </c>
      <c r="G50" s="14">
        <v>7.1680267838024114E-2</v>
      </c>
      <c r="H50" s="15">
        <v>1</v>
      </c>
      <c r="I50" s="15">
        <v>0</v>
      </c>
      <c r="J50" s="11">
        <v>0</v>
      </c>
      <c r="K50" s="11">
        <v>0</v>
      </c>
      <c r="L50" s="11">
        <v>1</v>
      </c>
      <c r="M50" s="16">
        <v>65850.516000000003</v>
      </c>
      <c r="N50" s="14">
        <v>0.22917974783726422</v>
      </c>
      <c r="O50" s="14">
        <v>0.93171432278010335</v>
      </c>
      <c r="P50" s="17">
        <v>452.15300000000002</v>
      </c>
      <c r="Q50" s="17">
        <v>0.86450587837153148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f>IF(A50=2000,1,0)</f>
        <v>0</v>
      </c>
      <c r="Y50" s="11">
        <f>IF(A50=2001,1,0)</f>
        <v>0</v>
      </c>
      <c r="Z50" s="11">
        <f>IF(A50=2002,1,0)</f>
        <v>0</v>
      </c>
      <c r="AA50" s="11">
        <f>IF(A50=2003,1,0)</f>
        <v>0</v>
      </c>
      <c r="AB50" s="11">
        <f>IF(A50=2004,1,0)</f>
        <v>0</v>
      </c>
      <c r="AC50" s="11">
        <f>IF(A50=2005,1,0)</f>
        <v>0</v>
      </c>
      <c r="AD50" s="11">
        <f>IF(A50=2006,1,0)</f>
        <v>0</v>
      </c>
      <c r="AE50" s="11">
        <f>IF(A50=2007,1,0)</f>
        <v>1</v>
      </c>
      <c r="AF50" s="11">
        <f>IF(A50=2008,1,0)</f>
        <v>0</v>
      </c>
      <c r="AG50" s="11">
        <f>IF(A50=2009,1,0)</f>
        <v>0</v>
      </c>
      <c r="AH50" t="str">
        <f>VLOOKUP(P50,[1]Complete!$J$1:$AQ$69,33,0)</f>
        <v>DVR</v>
      </c>
      <c r="AI50" t="str">
        <f>VLOOKUP(P50,[1]Complete!$J$1:$AQ$69,34,0)</f>
        <v>HOFF</v>
      </c>
    </row>
    <row r="51" spans="1:35">
      <c r="A51" s="11">
        <v>2008</v>
      </c>
      <c r="B51" s="12">
        <f>VLOOKUP(AH51,[1]Year!$A$1:$B$278,2,0)</f>
        <v>39506</v>
      </c>
      <c r="C51" s="13" t="s">
        <v>33</v>
      </c>
      <c r="D51" s="13" t="s">
        <v>34</v>
      </c>
      <c r="E51">
        <v>1</v>
      </c>
      <c r="F51" t="str">
        <f>C51&amp;D51&amp;A51</f>
        <v>RTIXTTG2008</v>
      </c>
      <c r="G51" s="14">
        <v>-0.17858779367990274</v>
      </c>
      <c r="H51" s="15">
        <v>1</v>
      </c>
      <c r="I51" s="15">
        <v>0</v>
      </c>
      <c r="J51" s="11">
        <v>0</v>
      </c>
      <c r="K51" s="11">
        <v>1</v>
      </c>
      <c r="L51" s="11">
        <v>0</v>
      </c>
      <c r="M51" s="16">
        <v>41245.536000000015</v>
      </c>
      <c r="N51" s="14">
        <v>0.22965459082244274</v>
      </c>
      <c r="O51" s="14">
        <v>1.7504412939668146</v>
      </c>
      <c r="P51" s="17">
        <v>135.96600000000001</v>
      </c>
      <c r="Q51" s="17">
        <v>2.2947848101265822</v>
      </c>
      <c r="R51" s="11">
        <v>0</v>
      </c>
      <c r="S51" s="11">
        <v>1</v>
      </c>
      <c r="T51" s="11">
        <v>0</v>
      </c>
      <c r="U51" s="11">
        <v>0</v>
      </c>
      <c r="V51" s="11">
        <v>0</v>
      </c>
      <c r="W51" s="11">
        <v>0</v>
      </c>
      <c r="X51" s="11">
        <f>IF(A51=2000,1,0)</f>
        <v>0</v>
      </c>
      <c r="Y51" s="11">
        <f>IF(A51=2001,1,0)</f>
        <v>0</v>
      </c>
      <c r="Z51" s="11">
        <f>IF(A51=2002,1,0)</f>
        <v>0</v>
      </c>
      <c r="AA51" s="11">
        <f>IF(A51=2003,1,0)</f>
        <v>0</v>
      </c>
      <c r="AB51" s="11">
        <f>IF(A51=2004,1,0)</f>
        <v>0</v>
      </c>
      <c r="AC51" s="11">
        <f>IF(A51=2005,1,0)</f>
        <v>0</v>
      </c>
      <c r="AD51" s="11">
        <f>IF(A51=2006,1,0)</f>
        <v>0</v>
      </c>
      <c r="AE51" s="11">
        <f>IF(A51=2007,1,0)</f>
        <v>0</v>
      </c>
      <c r="AF51" s="11">
        <f>IF(A51=2008,1,0)</f>
        <v>1</v>
      </c>
      <c r="AG51" s="11">
        <f>IF(A51=2009,1,0)</f>
        <v>0</v>
      </c>
      <c r="AH51" t="str">
        <f>VLOOKUP(P51,[1]Complete!$J$1:$AQ$69,33,0)</f>
        <v>RTIX</v>
      </c>
      <c r="AI51" t="str">
        <f>VLOOKUP(P51,[1]Complete!$J$1:$AQ$69,34,0)</f>
        <v>TTG</v>
      </c>
    </row>
    <row r="52" spans="1:35">
      <c r="A52" s="11">
        <v>2008</v>
      </c>
      <c r="B52" s="12">
        <f>VLOOKUP(AH52,[1]Year!$A$1:$B$278,2,0)</f>
        <v>39624</v>
      </c>
      <c r="C52" s="13" t="s">
        <v>39</v>
      </c>
      <c r="D52" s="13" t="s">
        <v>40</v>
      </c>
      <c r="E52">
        <v>4</v>
      </c>
      <c r="F52" t="str">
        <f>C52&amp;D52&amp;A52</f>
        <v>ADSKMFLO2008</v>
      </c>
      <c r="G52" s="14">
        <v>-0.13867136174584671</v>
      </c>
      <c r="H52" s="15">
        <v>1</v>
      </c>
      <c r="I52" s="15">
        <v>0</v>
      </c>
      <c r="J52" s="11">
        <v>1</v>
      </c>
      <c r="K52" s="11">
        <v>0</v>
      </c>
      <c r="L52" s="11">
        <v>0</v>
      </c>
      <c r="M52" s="16">
        <v>135203.83099999995</v>
      </c>
      <c r="N52" s="14">
        <v>0.17881462003883039</v>
      </c>
      <c r="O52" s="14">
        <v>38.88600433280218</v>
      </c>
      <c r="P52" s="17">
        <v>2208.9</v>
      </c>
      <c r="Q52" s="17">
        <v>19.41702340872531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1</v>
      </c>
      <c r="X52" s="11">
        <f>IF(A52=2000,1,0)</f>
        <v>0</v>
      </c>
      <c r="Y52" s="11">
        <f>IF(A52=2001,1,0)</f>
        <v>0</v>
      </c>
      <c r="Z52" s="11">
        <f>IF(A52=2002,1,0)</f>
        <v>0</v>
      </c>
      <c r="AA52" s="11">
        <f>IF(A52=2003,1,0)</f>
        <v>0</v>
      </c>
      <c r="AB52" s="11">
        <f>IF(A52=2004,1,0)</f>
        <v>0</v>
      </c>
      <c r="AC52" s="11">
        <f>IF(A52=2005,1,0)</f>
        <v>0</v>
      </c>
      <c r="AD52" s="11">
        <f>IF(A52=2006,1,0)</f>
        <v>0</v>
      </c>
      <c r="AE52" s="11">
        <f>IF(A52=2007,1,0)</f>
        <v>0</v>
      </c>
      <c r="AF52" s="11">
        <f>IF(A52=2008,1,0)</f>
        <v>1</v>
      </c>
      <c r="AG52" s="11">
        <f>IF(A52=2009,1,0)</f>
        <v>0</v>
      </c>
      <c r="AH52" t="str">
        <f>VLOOKUP(P52,[1]Complete!$J$1:$AQ$69,33,0)</f>
        <v>ADSK</v>
      </c>
      <c r="AI52" t="str">
        <f>VLOOKUP(P52,[1]Complete!$J$1:$AQ$69,34,0)</f>
        <v>MFLO</v>
      </c>
    </row>
    <row r="53" spans="1:35">
      <c r="A53" s="11">
        <v>2008</v>
      </c>
      <c r="B53" s="12">
        <f>VLOOKUP(AH53,[1]Year!$A$1:$B$278,2,0)</f>
        <v>39661</v>
      </c>
      <c r="C53" s="13" t="s">
        <v>69</v>
      </c>
      <c r="D53" s="13" t="s">
        <v>70</v>
      </c>
      <c r="E53">
        <v>19</v>
      </c>
      <c r="F53" t="str">
        <f>C53&amp;D53&amp;A53</f>
        <v>CMTLRADN2008</v>
      </c>
      <c r="G53" s="14">
        <v>-5.5755230783425258E-2</v>
      </c>
      <c r="H53" s="15">
        <v>1</v>
      </c>
      <c r="I53" s="15">
        <v>0</v>
      </c>
      <c r="J53" s="11">
        <v>1</v>
      </c>
      <c r="K53" s="11">
        <v>0</v>
      </c>
      <c r="L53" s="11">
        <v>0</v>
      </c>
      <c r="M53" s="16">
        <v>160295.29899999997</v>
      </c>
      <c r="N53" s="14">
        <v>0.30433042308341229</v>
      </c>
      <c r="O53" s="14">
        <v>3.1374266124149974</v>
      </c>
      <c r="P53" s="17">
        <v>556.34199999999998</v>
      </c>
      <c r="Q53" s="17">
        <v>3.977053071028251</v>
      </c>
      <c r="R53" s="11">
        <v>0</v>
      </c>
      <c r="S53" s="11">
        <v>0</v>
      </c>
      <c r="T53" s="11">
        <v>1</v>
      </c>
      <c r="U53" s="11">
        <v>0</v>
      </c>
      <c r="V53" s="11">
        <v>0</v>
      </c>
      <c r="W53" s="11">
        <v>0</v>
      </c>
      <c r="X53" s="11">
        <f>IF(A53=2000,1,0)</f>
        <v>0</v>
      </c>
      <c r="Y53" s="11">
        <f>IF(A53=2001,1,0)</f>
        <v>0</v>
      </c>
      <c r="Z53" s="11">
        <f>IF(A53=2002,1,0)</f>
        <v>0</v>
      </c>
      <c r="AA53" s="11">
        <f>IF(A53=2003,1,0)</f>
        <v>0</v>
      </c>
      <c r="AB53" s="11">
        <f>IF(A53=2004,1,0)</f>
        <v>0</v>
      </c>
      <c r="AC53" s="11">
        <f>IF(A53=2005,1,0)</f>
        <v>0</v>
      </c>
      <c r="AD53" s="11">
        <f>IF(A53=2006,1,0)</f>
        <v>0</v>
      </c>
      <c r="AE53" s="11">
        <f>IF(A53=2007,1,0)</f>
        <v>0</v>
      </c>
      <c r="AF53" s="11">
        <f>IF(A53=2008,1,0)</f>
        <v>1</v>
      </c>
      <c r="AG53" s="11">
        <f>IF(A53=2009,1,0)</f>
        <v>0</v>
      </c>
      <c r="AH53" t="str">
        <f>VLOOKUP(P53,[1]Complete!$J$1:$AQ$69,33,0)</f>
        <v>CMTL</v>
      </c>
      <c r="AI53" t="str">
        <f>VLOOKUP(P53,[1]Complete!$J$1:$AQ$69,34,0)</f>
        <v>RADN</v>
      </c>
    </row>
    <row r="54" spans="1:35">
      <c r="A54" s="11">
        <v>2008</v>
      </c>
      <c r="B54" s="12">
        <f>VLOOKUP(AH54,[1]Year!$A$1:$B$278,2,0)</f>
        <v>39660</v>
      </c>
      <c r="C54" s="13" t="s">
        <v>77</v>
      </c>
      <c r="D54" s="13" t="s">
        <v>78</v>
      </c>
      <c r="E54">
        <v>23</v>
      </c>
      <c r="F54" t="str">
        <f>C54&amp;D54&amp;A54</f>
        <v>ANSSANST2008</v>
      </c>
      <c r="G54" s="14">
        <v>-4.690530417739542E-2</v>
      </c>
      <c r="H54" s="15">
        <v>1</v>
      </c>
      <c r="I54" s="15">
        <v>0</v>
      </c>
      <c r="J54" s="11">
        <v>0</v>
      </c>
      <c r="K54" s="11">
        <v>0</v>
      </c>
      <c r="L54" s="11">
        <v>1</v>
      </c>
      <c r="M54" s="16">
        <v>135203.83099999995</v>
      </c>
      <c r="N54" s="14">
        <v>0.17881462003883039</v>
      </c>
      <c r="O54" s="14">
        <v>3.7283511039727535</v>
      </c>
      <c r="P54" s="17">
        <v>969.29200000000003</v>
      </c>
      <c r="Q54" s="17">
        <v>7.95309987200105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1</v>
      </c>
      <c r="X54" s="11">
        <f>IF(A54=2000,1,0)</f>
        <v>0</v>
      </c>
      <c r="Y54" s="11">
        <f>IF(A54=2001,1,0)</f>
        <v>0</v>
      </c>
      <c r="Z54" s="11">
        <f>IF(A54=2002,1,0)</f>
        <v>0</v>
      </c>
      <c r="AA54" s="11">
        <f>IF(A54=2003,1,0)</f>
        <v>0</v>
      </c>
      <c r="AB54" s="11">
        <f>IF(A54=2004,1,0)</f>
        <v>0</v>
      </c>
      <c r="AC54" s="11">
        <f>IF(A54=2005,1,0)</f>
        <v>0</v>
      </c>
      <c r="AD54" s="11">
        <f>IF(A54=2006,1,0)</f>
        <v>0</v>
      </c>
      <c r="AE54" s="11">
        <f>IF(A54=2007,1,0)</f>
        <v>0</v>
      </c>
      <c r="AF54" s="11">
        <f>IF(A54=2008,1,0)</f>
        <v>1</v>
      </c>
      <c r="AG54" s="11">
        <f>IF(A54=2009,1,0)</f>
        <v>0</v>
      </c>
      <c r="AH54" t="str">
        <f>VLOOKUP(P54,[1]Complete!$J$1:$AQ$69,33,0)</f>
        <v>ANSS</v>
      </c>
      <c r="AI54" t="str">
        <f>VLOOKUP(P54,[1]Complete!$J$1:$AQ$69,34,0)</f>
        <v>ANST</v>
      </c>
    </row>
    <row r="55" spans="1:35">
      <c r="A55" s="11">
        <v>2008</v>
      </c>
      <c r="B55" s="12">
        <f>VLOOKUP(AH55,[1]Year!$A$1:$B$278,2,0)</f>
        <v>39751</v>
      </c>
      <c r="C55" s="13" t="s">
        <v>85</v>
      </c>
      <c r="D55" s="13" t="s">
        <v>86</v>
      </c>
      <c r="E55">
        <v>27</v>
      </c>
      <c r="F55" t="str">
        <f>C55&amp;D55&amp;A55</f>
        <v>CVSLDG2008</v>
      </c>
      <c r="G55" s="14">
        <v>-2.6000257820775807E-2</v>
      </c>
      <c r="H55" s="15">
        <v>1</v>
      </c>
      <c r="I55" s="15">
        <v>1</v>
      </c>
      <c r="J55" s="11">
        <v>1</v>
      </c>
      <c r="K55" s="11">
        <v>0</v>
      </c>
      <c r="L55" s="11">
        <v>0</v>
      </c>
      <c r="M55" s="16">
        <v>233894.14599999998</v>
      </c>
      <c r="N55" s="14">
        <v>0.21389378583038865</v>
      </c>
      <c r="O55" s="14">
        <v>14.50423890251237</v>
      </c>
      <c r="P55" s="17">
        <v>54721.9</v>
      </c>
      <c r="Q55" s="17">
        <v>29.632006220772443</v>
      </c>
      <c r="R55" s="11">
        <v>0</v>
      </c>
      <c r="S55" s="11">
        <v>0</v>
      </c>
      <c r="T55" s="11">
        <v>0</v>
      </c>
      <c r="U55" s="11">
        <v>0</v>
      </c>
      <c r="V55" s="11">
        <v>1</v>
      </c>
      <c r="W55" s="11">
        <v>0</v>
      </c>
      <c r="X55" s="11">
        <f>IF(A55=2000,1,0)</f>
        <v>0</v>
      </c>
      <c r="Y55" s="11">
        <f>IF(A55=2001,1,0)</f>
        <v>0</v>
      </c>
      <c r="Z55" s="11">
        <f>IF(A55=2002,1,0)</f>
        <v>0</v>
      </c>
      <c r="AA55" s="11">
        <f>IF(A55=2003,1,0)</f>
        <v>0</v>
      </c>
      <c r="AB55" s="11">
        <f>IF(A55=2004,1,0)</f>
        <v>0</v>
      </c>
      <c r="AC55" s="11">
        <f>IF(A55=2005,1,0)</f>
        <v>0</v>
      </c>
      <c r="AD55" s="11">
        <f>IF(A55=2006,1,0)</f>
        <v>0</v>
      </c>
      <c r="AE55" s="11">
        <f>IF(A55=2007,1,0)</f>
        <v>0</v>
      </c>
      <c r="AF55" s="11">
        <f>IF(A55=2008,1,0)</f>
        <v>1</v>
      </c>
      <c r="AG55" s="11">
        <f>IF(A55=2009,1,0)</f>
        <v>0</v>
      </c>
      <c r="AH55" t="str">
        <f>VLOOKUP(P55,[1]Complete!$J$1:$AQ$69,33,0)</f>
        <v>CVS</v>
      </c>
      <c r="AI55" t="str">
        <f>VLOOKUP(P55,[1]Complete!$J$1:$AQ$69,34,0)</f>
        <v>LDG</v>
      </c>
    </row>
    <row r="56" spans="1:35">
      <c r="A56" s="11">
        <v>2008</v>
      </c>
      <c r="B56" s="12">
        <f>VLOOKUP(AH56,[1]Year!$A$1:$B$278,2,0)</f>
        <v>39694</v>
      </c>
      <c r="C56" s="13" t="s">
        <v>97</v>
      </c>
      <c r="D56" s="13" t="s">
        <v>98</v>
      </c>
      <c r="E56">
        <v>33</v>
      </c>
      <c r="F56" t="str">
        <f>C56&amp;D56&amp;A56</f>
        <v>TIBXIFUL2008</v>
      </c>
      <c r="G56" s="14">
        <v>-9.9368544422070403E-3</v>
      </c>
      <c r="H56" s="15">
        <v>1</v>
      </c>
      <c r="I56" s="15">
        <v>0</v>
      </c>
      <c r="J56" s="11">
        <v>1</v>
      </c>
      <c r="K56" s="11">
        <v>0</v>
      </c>
      <c r="L56" s="11">
        <v>0</v>
      </c>
      <c r="M56" s="16">
        <v>135203.83099999995</v>
      </c>
      <c r="N56" s="14">
        <v>0.17881462003883039</v>
      </c>
      <c r="O56" s="14">
        <v>25.86970742416775</v>
      </c>
      <c r="P56" s="17">
        <v>1198.4590000000001</v>
      </c>
      <c r="Q56" s="17">
        <v>61.855948387096774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1</v>
      </c>
      <c r="X56" s="11">
        <f>IF(A56=2000,1,0)</f>
        <v>0</v>
      </c>
      <c r="Y56" s="11">
        <f>IF(A56=2001,1,0)</f>
        <v>0</v>
      </c>
      <c r="Z56" s="11">
        <f>IF(A56=2002,1,0)</f>
        <v>0</v>
      </c>
      <c r="AA56" s="11">
        <f>IF(A56=2003,1,0)</f>
        <v>0</v>
      </c>
      <c r="AB56" s="11">
        <f>IF(A56=2004,1,0)</f>
        <v>0</v>
      </c>
      <c r="AC56" s="11">
        <f>IF(A56=2005,1,0)</f>
        <v>0</v>
      </c>
      <c r="AD56" s="11">
        <f>IF(A56=2006,1,0)</f>
        <v>0</v>
      </c>
      <c r="AE56" s="11">
        <f>IF(A56=2007,1,0)</f>
        <v>0</v>
      </c>
      <c r="AF56" s="11">
        <f>IF(A56=2008,1,0)</f>
        <v>1</v>
      </c>
      <c r="AG56" s="11">
        <f>IF(A56=2009,1,0)</f>
        <v>0</v>
      </c>
      <c r="AH56" t="str">
        <f>VLOOKUP(P56,[1]Complete!$J$1:$AQ$69,33,0)</f>
        <v>TIBX</v>
      </c>
      <c r="AI56" t="str">
        <f>VLOOKUP(P56,[1]Complete!$J$1:$AQ$69,34,0)</f>
        <v>IFUL</v>
      </c>
    </row>
    <row r="57" spans="1:35">
      <c r="A57" s="11">
        <v>2008</v>
      </c>
      <c r="B57" s="12">
        <f>VLOOKUP(AH57,[1]Year!$A$1:$B$278,2,0)</f>
        <v>39638</v>
      </c>
      <c r="C57" s="13" t="s">
        <v>136</v>
      </c>
      <c r="D57" s="13" t="s">
        <v>137</v>
      </c>
      <c r="E57">
        <v>53</v>
      </c>
      <c r="F57" t="str">
        <f>C57&amp;D57&amp;A57</f>
        <v>BLKBKNTA2008</v>
      </c>
      <c r="G57" s="14">
        <v>6.5195494133586482E-2</v>
      </c>
      <c r="H57" s="15">
        <v>1</v>
      </c>
      <c r="I57" s="15">
        <v>0</v>
      </c>
      <c r="J57" s="11">
        <v>1</v>
      </c>
      <c r="K57" s="11">
        <v>0</v>
      </c>
      <c r="L57" s="11">
        <v>0</v>
      </c>
      <c r="M57" s="16">
        <v>135203.83099999995</v>
      </c>
      <c r="N57" s="14">
        <v>0.17881462003883039</v>
      </c>
      <c r="O57" s="14">
        <v>5.720218092800712</v>
      </c>
      <c r="P57" s="17">
        <v>237.69399999999999</v>
      </c>
      <c r="Q57" s="17">
        <v>4.7540701628065118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1</v>
      </c>
      <c r="X57" s="11">
        <f>IF(A57=2000,1,0)</f>
        <v>0</v>
      </c>
      <c r="Y57" s="11">
        <f>IF(A57=2001,1,0)</f>
        <v>0</v>
      </c>
      <c r="Z57" s="11">
        <f>IF(A57=2002,1,0)</f>
        <v>0</v>
      </c>
      <c r="AA57" s="11">
        <f>IF(A57=2003,1,0)</f>
        <v>0</v>
      </c>
      <c r="AB57" s="11">
        <f>IF(A57=2004,1,0)</f>
        <v>0</v>
      </c>
      <c r="AC57" s="11">
        <f>IF(A57=2005,1,0)</f>
        <v>0</v>
      </c>
      <c r="AD57" s="11">
        <f>IF(A57=2006,1,0)</f>
        <v>0</v>
      </c>
      <c r="AE57" s="11">
        <f>IF(A57=2007,1,0)</f>
        <v>0</v>
      </c>
      <c r="AF57" s="11">
        <f>IF(A57=2008,1,0)</f>
        <v>1</v>
      </c>
      <c r="AG57" s="11">
        <f>IF(A57=2009,1,0)</f>
        <v>0</v>
      </c>
      <c r="AH57" t="str">
        <f>VLOOKUP(P57,[1]Complete!$J$1:$AQ$69,33,0)</f>
        <v>BLKB</v>
      </c>
      <c r="AI57" t="str">
        <f>VLOOKUP(P57,[1]Complete!$J$1:$AQ$69,34,0)</f>
        <v>KNTA</v>
      </c>
    </row>
    <row r="58" spans="1:35">
      <c r="A58" s="11">
        <v>2008</v>
      </c>
      <c r="B58" s="12">
        <f>VLOOKUP(AH58,[1]Year!$A$1:$B$278,2,0)</f>
        <v>39590</v>
      </c>
      <c r="C58" s="13" t="s">
        <v>142</v>
      </c>
      <c r="D58" s="13" t="s">
        <v>143</v>
      </c>
      <c r="E58">
        <v>56</v>
      </c>
      <c r="F58" t="str">
        <f>C58&amp;D58&amp;A58</f>
        <v>TQNTWJCI2008</v>
      </c>
      <c r="G58" s="14">
        <v>7.5040367082511633E-2</v>
      </c>
      <c r="H58" s="15">
        <v>1</v>
      </c>
      <c r="I58" s="15">
        <v>0</v>
      </c>
      <c r="J58" s="11">
        <v>1</v>
      </c>
      <c r="K58" s="11">
        <v>0</v>
      </c>
      <c r="L58" s="11">
        <v>0</v>
      </c>
      <c r="M58" s="16">
        <v>135440.43400000001</v>
      </c>
      <c r="N58" s="14">
        <v>0.11648948536615082</v>
      </c>
      <c r="O58" s="14">
        <v>10.826870562534134</v>
      </c>
      <c r="P58" s="17">
        <v>586.46100000000001</v>
      </c>
      <c r="Q58" s="17">
        <v>13.180083603020496</v>
      </c>
      <c r="R58" s="11">
        <v>0</v>
      </c>
      <c r="S58" s="11">
        <v>0</v>
      </c>
      <c r="T58" s="11">
        <v>1</v>
      </c>
      <c r="U58" s="11">
        <v>0</v>
      </c>
      <c r="V58" s="11">
        <v>0</v>
      </c>
      <c r="W58" s="11">
        <v>0</v>
      </c>
      <c r="X58" s="11">
        <f>IF(A58=2000,1,0)</f>
        <v>0</v>
      </c>
      <c r="Y58" s="11">
        <f>IF(A58=2001,1,0)</f>
        <v>0</v>
      </c>
      <c r="Z58" s="11">
        <f>IF(A58=2002,1,0)</f>
        <v>0</v>
      </c>
      <c r="AA58" s="11">
        <f>IF(A58=2003,1,0)</f>
        <v>0</v>
      </c>
      <c r="AB58" s="11">
        <f>IF(A58=2004,1,0)</f>
        <v>0</v>
      </c>
      <c r="AC58" s="11">
        <f>IF(A58=2005,1,0)</f>
        <v>0</v>
      </c>
      <c r="AD58" s="11">
        <f>IF(A58=2006,1,0)</f>
        <v>0</v>
      </c>
      <c r="AE58" s="11">
        <f>IF(A58=2007,1,0)</f>
        <v>0</v>
      </c>
      <c r="AF58" s="11">
        <f>IF(A58=2008,1,0)</f>
        <v>1</v>
      </c>
      <c r="AG58" s="11">
        <f>IF(A58=2009,1,0)</f>
        <v>0</v>
      </c>
      <c r="AH58" t="str">
        <f>VLOOKUP(P58,[1]Complete!$J$1:$AQ$69,33,0)</f>
        <v>TQNT</v>
      </c>
      <c r="AI58" t="str">
        <f>VLOOKUP(P58,[1]Complete!$J$1:$AQ$69,34,0)</f>
        <v>WJCI</v>
      </c>
    </row>
    <row r="59" spans="1:35">
      <c r="A59" s="11">
        <v>2008</v>
      </c>
      <c r="B59" s="12">
        <f>VLOOKUP(AH59,[1]Year!$A$1:$B$278,2,0)</f>
        <v>39689</v>
      </c>
      <c r="C59" s="13" t="s">
        <v>150</v>
      </c>
      <c r="D59" s="13" t="s">
        <v>151</v>
      </c>
      <c r="E59">
        <v>60</v>
      </c>
      <c r="F59" t="str">
        <f>C59&amp;D59&amp;A59</f>
        <v>FNSROPTM2008</v>
      </c>
      <c r="G59" s="14">
        <v>0.12415620042197119</v>
      </c>
      <c r="H59" s="15">
        <v>1</v>
      </c>
      <c r="I59" s="15">
        <v>0</v>
      </c>
      <c r="J59" s="11">
        <v>0</v>
      </c>
      <c r="K59" s="11">
        <v>1</v>
      </c>
      <c r="L59" s="11">
        <v>0</v>
      </c>
      <c r="M59" s="16">
        <v>135440.43400000001</v>
      </c>
      <c r="N59" s="14">
        <v>0.11648948536615082</v>
      </c>
      <c r="O59" s="14">
        <v>3.5080253112099333</v>
      </c>
      <c r="P59" s="17">
        <v>493.48700000000002</v>
      </c>
      <c r="Q59" s="17">
        <v>2.9356577295792414</v>
      </c>
      <c r="R59" s="11">
        <v>0</v>
      </c>
      <c r="S59" s="11">
        <v>0</v>
      </c>
      <c r="T59" s="11">
        <v>1</v>
      </c>
      <c r="U59" s="11">
        <v>0</v>
      </c>
      <c r="V59" s="11">
        <v>0</v>
      </c>
      <c r="W59" s="11">
        <v>0</v>
      </c>
      <c r="X59" s="11">
        <f>IF(A59=2000,1,0)</f>
        <v>0</v>
      </c>
      <c r="Y59" s="11">
        <f>IF(A59=2001,1,0)</f>
        <v>0</v>
      </c>
      <c r="Z59" s="11">
        <f>IF(A59=2002,1,0)</f>
        <v>0</v>
      </c>
      <c r="AA59" s="11">
        <f>IF(A59=2003,1,0)</f>
        <v>0</v>
      </c>
      <c r="AB59" s="11">
        <f>IF(A59=2004,1,0)</f>
        <v>0</v>
      </c>
      <c r="AC59" s="11">
        <f>IF(A59=2005,1,0)</f>
        <v>0</v>
      </c>
      <c r="AD59" s="11">
        <f>IF(A59=2006,1,0)</f>
        <v>0</v>
      </c>
      <c r="AE59" s="11">
        <f>IF(A59=2007,1,0)</f>
        <v>0</v>
      </c>
      <c r="AF59" s="11">
        <f>IF(A59=2008,1,0)</f>
        <v>1</v>
      </c>
      <c r="AG59" s="11">
        <f>IF(A59=2009,1,0)</f>
        <v>0</v>
      </c>
      <c r="AH59" t="str">
        <f>VLOOKUP(P59,[1]Complete!$J$1:$AQ$69,33,0)</f>
        <v>FNSR</v>
      </c>
      <c r="AI59" t="str">
        <f>VLOOKUP(P59,[1]Complete!$J$1:$AQ$69,34,0)</f>
        <v>OPTM</v>
      </c>
    </row>
    <row r="60" spans="1:35">
      <c r="A60" s="11">
        <v>2008</v>
      </c>
      <c r="B60" s="12">
        <f>VLOOKUP(AH60,[1]Year!$A$1:$B$278,2,0)</f>
        <v>39658</v>
      </c>
      <c r="C60" s="13" t="s">
        <v>156</v>
      </c>
      <c r="D60" s="13" t="s">
        <v>157</v>
      </c>
      <c r="E60">
        <v>63</v>
      </c>
      <c r="F60" t="str">
        <f>C60&amp;D60&amp;A60</f>
        <v>SIRIXMSR2008</v>
      </c>
      <c r="G60" s="14">
        <v>0.12415620042197119</v>
      </c>
      <c r="H60" s="15">
        <v>1</v>
      </c>
      <c r="I60" s="15">
        <v>0</v>
      </c>
      <c r="J60" s="11">
        <v>0</v>
      </c>
      <c r="K60" s="11">
        <v>0</v>
      </c>
      <c r="L60" s="11">
        <v>1</v>
      </c>
      <c r="M60" s="16">
        <v>8847.857</v>
      </c>
      <c r="N60" s="14">
        <v>0.60909735045393443</v>
      </c>
      <c r="O60" s="14">
        <v>0.81129073980548017</v>
      </c>
      <c r="P60" s="17">
        <v>1694.1489999999999</v>
      </c>
      <c r="Q60" s="17">
        <v>1.0527699583030392</v>
      </c>
      <c r="R60" s="11">
        <v>0</v>
      </c>
      <c r="S60" s="11">
        <v>0</v>
      </c>
      <c r="T60" s="11">
        <v>0</v>
      </c>
      <c r="U60" s="11">
        <v>1</v>
      </c>
      <c r="V60" s="11">
        <v>0</v>
      </c>
      <c r="W60" s="11">
        <v>0</v>
      </c>
      <c r="X60" s="11">
        <f>IF(A60=2000,1,0)</f>
        <v>0</v>
      </c>
      <c r="Y60" s="11">
        <f>IF(A60=2001,1,0)</f>
        <v>0</v>
      </c>
      <c r="Z60" s="11">
        <f>IF(A60=2002,1,0)</f>
        <v>0</v>
      </c>
      <c r="AA60" s="11">
        <f>IF(A60=2003,1,0)</f>
        <v>0</v>
      </c>
      <c r="AB60" s="11">
        <f>IF(A60=2004,1,0)</f>
        <v>0</v>
      </c>
      <c r="AC60" s="11">
        <f>IF(A60=2005,1,0)</f>
        <v>0</v>
      </c>
      <c r="AD60" s="11">
        <f>IF(A60=2006,1,0)</f>
        <v>0</v>
      </c>
      <c r="AE60" s="11">
        <f>IF(A60=2007,1,0)</f>
        <v>0</v>
      </c>
      <c r="AF60" s="11">
        <f>IF(A60=2008,1,0)</f>
        <v>1</v>
      </c>
      <c r="AG60" s="11">
        <f>IF(A60=2009,1,0)</f>
        <v>0</v>
      </c>
      <c r="AH60" t="str">
        <f>VLOOKUP(P60,[1]Complete!$J$1:$AQ$69,33,0)</f>
        <v>SIRI</v>
      </c>
      <c r="AI60" t="str">
        <f>VLOOKUP(P60,[1]Complete!$J$1:$AQ$69,34,0)</f>
        <v>XMSR</v>
      </c>
    </row>
    <row r="61" spans="1:35">
      <c r="A61" s="11">
        <v>2009</v>
      </c>
      <c r="B61" s="12">
        <f>VLOOKUP(AH61,[1]Year!$A$1:$B$278,2,0)</f>
        <v>39920</v>
      </c>
      <c r="C61" s="13" t="s">
        <v>43</v>
      </c>
      <c r="D61" s="13" t="s">
        <v>44</v>
      </c>
      <c r="E61">
        <v>6</v>
      </c>
      <c r="F61" t="str">
        <f>C61&amp;D61&amp;A61</f>
        <v>GILDCVTX2009</v>
      </c>
      <c r="G61" s="14">
        <v>-0.12507712993897685</v>
      </c>
      <c r="H61" s="15">
        <v>1</v>
      </c>
      <c r="I61" s="15">
        <v>1</v>
      </c>
      <c r="J61" s="11">
        <v>1</v>
      </c>
      <c r="K61" s="11">
        <v>0</v>
      </c>
      <c r="L61" s="11">
        <v>0</v>
      </c>
      <c r="M61" s="16">
        <v>45536.047000000006</v>
      </c>
      <c r="N61" s="14">
        <v>0.21601404198818347</v>
      </c>
      <c r="O61" s="14">
        <v>34.541187894481311</v>
      </c>
      <c r="P61" s="17">
        <v>7018.5739999999996</v>
      </c>
      <c r="Q61" s="17">
        <v>19.283227052556093</v>
      </c>
      <c r="R61" s="11">
        <v>0</v>
      </c>
      <c r="S61" s="11">
        <v>1</v>
      </c>
      <c r="T61" s="11">
        <v>0</v>
      </c>
      <c r="U61" s="11">
        <v>0</v>
      </c>
      <c r="V61" s="11">
        <v>0</v>
      </c>
      <c r="W61" s="11">
        <v>0</v>
      </c>
      <c r="X61" s="11">
        <f>IF(A61=2000,1,0)</f>
        <v>0</v>
      </c>
      <c r="Y61" s="11">
        <f>IF(A61=2001,1,0)</f>
        <v>0</v>
      </c>
      <c r="Z61" s="11">
        <f>IF(A61=2002,1,0)</f>
        <v>0</v>
      </c>
      <c r="AA61" s="11">
        <f>IF(A61=2003,1,0)</f>
        <v>0</v>
      </c>
      <c r="AB61" s="11">
        <f>IF(A61=2004,1,0)</f>
        <v>0</v>
      </c>
      <c r="AC61" s="11">
        <f>IF(A61=2005,1,0)</f>
        <v>0</v>
      </c>
      <c r="AD61" s="11">
        <f>IF(A61=2006,1,0)</f>
        <v>0</v>
      </c>
      <c r="AE61" s="11">
        <f>IF(A61=2007,1,0)</f>
        <v>0</v>
      </c>
      <c r="AF61" s="11">
        <f>IF(A61=2008,1,0)</f>
        <v>0</v>
      </c>
      <c r="AG61" s="11">
        <f>IF(A61=2009,1,0)</f>
        <v>1</v>
      </c>
      <c r="AH61" t="str">
        <f>VLOOKUP(P61,[1]Complete!$J$1:$AQ$69,33,0)</f>
        <v>GILD</v>
      </c>
      <c r="AI61" t="str">
        <f>VLOOKUP(P61,[1]Complete!$J$1:$AQ$69,34,0)</f>
        <v>CVTX</v>
      </c>
    </row>
    <row r="62" spans="1:35">
      <c r="A62" s="11">
        <v>2009</v>
      </c>
      <c r="B62" s="12">
        <f>VLOOKUP(AH62,[1]Year!$A$1:$B$278,2,0)</f>
        <v>39895</v>
      </c>
      <c r="C62" s="13" t="s">
        <v>53</v>
      </c>
      <c r="D62" s="13" t="s">
        <v>54</v>
      </c>
      <c r="E62">
        <v>11</v>
      </c>
      <c r="F62" t="str">
        <f>C62&amp;D62&amp;A62</f>
        <v>ENDPIDEV2009</v>
      </c>
      <c r="G62" s="14">
        <v>-0.10054109293777636</v>
      </c>
      <c r="H62" s="15">
        <v>1</v>
      </c>
      <c r="I62" s="15">
        <v>0</v>
      </c>
      <c r="J62" s="11">
        <v>1</v>
      </c>
      <c r="K62" s="11">
        <v>0</v>
      </c>
      <c r="L62" s="11">
        <v>0</v>
      </c>
      <c r="M62" s="16">
        <v>440774.15200000023</v>
      </c>
      <c r="N62" s="14">
        <v>7.4386669404474554E-2</v>
      </c>
      <c r="O62" s="14">
        <v>16.204136725328123</v>
      </c>
      <c r="P62" s="17">
        <v>1956.6310000000001</v>
      </c>
      <c r="Q62" s="17">
        <v>7.4396050220150416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1">
        <v>0</v>
      </c>
      <c r="X62" s="11">
        <f>IF(A62=2000,1,0)</f>
        <v>0</v>
      </c>
      <c r="Y62" s="11">
        <f>IF(A62=2001,1,0)</f>
        <v>0</v>
      </c>
      <c r="Z62" s="11">
        <f>IF(A62=2002,1,0)</f>
        <v>0</v>
      </c>
      <c r="AA62" s="11">
        <f>IF(A62=2003,1,0)</f>
        <v>0</v>
      </c>
      <c r="AB62" s="11">
        <f>IF(A62=2004,1,0)</f>
        <v>0</v>
      </c>
      <c r="AC62" s="11">
        <f>IF(A62=2005,1,0)</f>
        <v>0</v>
      </c>
      <c r="AD62" s="11">
        <f>IF(A62=2006,1,0)</f>
        <v>0</v>
      </c>
      <c r="AE62" s="11">
        <f>IF(A62=2007,1,0)</f>
        <v>0</v>
      </c>
      <c r="AF62" s="11">
        <f>IF(A62=2008,1,0)</f>
        <v>0</v>
      </c>
      <c r="AG62" s="11">
        <f>IF(A62=2009,1,0)</f>
        <v>1</v>
      </c>
      <c r="AH62" t="str">
        <f>VLOOKUP(P62,[1]Complete!$J$1:$AQ$69,33,0)</f>
        <v>ENDP</v>
      </c>
      <c r="AI62" t="str">
        <f>VLOOKUP(P62,[1]Complete!$J$1:$AQ$69,34,0)</f>
        <v>IDEV</v>
      </c>
    </row>
    <row r="63" spans="1:35">
      <c r="A63" s="11">
        <v>2009</v>
      </c>
      <c r="B63" s="12">
        <f>VLOOKUP(AH63,[1]Year!$A$1:$B$278,2,0)</f>
        <v>40085</v>
      </c>
      <c r="C63" s="13" t="s">
        <v>87</v>
      </c>
      <c r="D63" s="13" t="s">
        <v>88</v>
      </c>
      <c r="E63">
        <v>28</v>
      </c>
      <c r="F63" t="str">
        <f>C63&amp;D63&amp;A63</f>
        <v>ATLSATN2009</v>
      </c>
      <c r="G63" s="14">
        <v>-2.3370245343967696E-2</v>
      </c>
      <c r="H63" s="15">
        <v>1</v>
      </c>
      <c r="I63" s="15">
        <v>0</v>
      </c>
      <c r="J63" s="11">
        <v>0</v>
      </c>
      <c r="K63" s="11">
        <v>1</v>
      </c>
      <c r="L63" s="11">
        <v>0</v>
      </c>
      <c r="M63" s="16">
        <v>511197.76800000016</v>
      </c>
      <c r="N63" s="14">
        <v>0.2253792098181587</v>
      </c>
      <c r="O63" s="14">
        <v>1.8665341630683263</v>
      </c>
      <c r="P63" s="17">
        <v>2451.3209999999999</v>
      </c>
      <c r="Q63" s="17">
        <v>1.0795513248204838</v>
      </c>
      <c r="R63" s="11">
        <v>1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f>IF(A63=2000,1,0)</f>
        <v>0</v>
      </c>
      <c r="Y63" s="11">
        <f>IF(A63=2001,1,0)</f>
        <v>0</v>
      </c>
      <c r="Z63" s="11">
        <f>IF(A63=2002,1,0)</f>
        <v>0</v>
      </c>
      <c r="AA63" s="11">
        <f>IF(A63=2003,1,0)</f>
        <v>0</v>
      </c>
      <c r="AB63" s="11">
        <f>IF(A63=2004,1,0)</f>
        <v>0</v>
      </c>
      <c r="AC63" s="11">
        <f>IF(A63=2005,1,0)</f>
        <v>0</v>
      </c>
      <c r="AD63" s="11">
        <f>IF(A63=2006,1,0)</f>
        <v>0</v>
      </c>
      <c r="AE63" s="11">
        <f>IF(A63=2007,1,0)</f>
        <v>0</v>
      </c>
      <c r="AF63" s="11">
        <f>IF(A63=2008,1,0)</f>
        <v>0</v>
      </c>
      <c r="AG63" s="11">
        <f>IF(A63=2009,1,0)</f>
        <v>1</v>
      </c>
      <c r="AH63" t="str">
        <f>VLOOKUP(P63,[1]Complete!$J$1:$AQ$69,33,0)</f>
        <v>ATLS</v>
      </c>
      <c r="AI63" t="str">
        <f>VLOOKUP(P63,[1]Complete!$J$1:$AQ$69,34,0)</f>
        <v>ATN</v>
      </c>
    </row>
    <row r="64" spans="1:35">
      <c r="A64" s="11">
        <v>2009</v>
      </c>
      <c r="B64" s="12">
        <f>VLOOKUP(AH64,[1]Year!$A$1:$B$278,2,0)</f>
        <v>40017</v>
      </c>
      <c r="C64" s="13" t="s">
        <v>108</v>
      </c>
      <c r="D64" s="13" t="s">
        <v>109</v>
      </c>
      <c r="E64">
        <v>39</v>
      </c>
      <c r="F64" t="str">
        <f>C64&amp;D64&amp;A64</f>
        <v>EMCDDUP2009</v>
      </c>
      <c r="G64" s="14">
        <v>6.6456309762705223E-4</v>
      </c>
      <c r="H64" s="15">
        <v>1</v>
      </c>
      <c r="I64" s="15">
        <v>1</v>
      </c>
      <c r="J64" s="11">
        <v>1</v>
      </c>
      <c r="K64" s="11">
        <v>0</v>
      </c>
      <c r="L64" s="11">
        <v>0</v>
      </c>
      <c r="M64" s="16">
        <v>31112.600000000002</v>
      </c>
      <c r="N64" s="14">
        <v>0.32123026568050356</v>
      </c>
      <c r="O64" s="14">
        <v>54.275728332451621</v>
      </c>
      <c r="P64" s="17">
        <v>23874.575000000001</v>
      </c>
      <c r="Q64" s="17">
        <v>61.694437194590954</v>
      </c>
      <c r="R64" s="11">
        <v>0</v>
      </c>
      <c r="S64" s="11">
        <v>0</v>
      </c>
      <c r="T64" s="11">
        <v>1</v>
      </c>
      <c r="U64" s="11">
        <v>0</v>
      </c>
      <c r="V64" s="11">
        <v>0</v>
      </c>
      <c r="W64" s="11">
        <v>0</v>
      </c>
      <c r="X64" s="11">
        <f>IF(A64=2000,1,0)</f>
        <v>0</v>
      </c>
      <c r="Y64" s="11">
        <f>IF(A64=2001,1,0)</f>
        <v>0</v>
      </c>
      <c r="Z64" s="11">
        <f>IF(A64=2002,1,0)</f>
        <v>0</v>
      </c>
      <c r="AA64" s="11">
        <f>IF(A64=2003,1,0)</f>
        <v>0</v>
      </c>
      <c r="AB64" s="11">
        <f>IF(A64=2004,1,0)</f>
        <v>0</v>
      </c>
      <c r="AC64" s="11">
        <f>IF(A64=2005,1,0)</f>
        <v>0</v>
      </c>
      <c r="AD64" s="11">
        <f>IF(A64=2006,1,0)</f>
        <v>0</v>
      </c>
      <c r="AE64" s="11">
        <f>IF(A64=2007,1,0)</f>
        <v>0</v>
      </c>
      <c r="AF64" s="11">
        <f>IF(A64=2008,1,0)</f>
        <v>0</v>
      </c>
      <c r="AG64" s="11">
        <f>IF(A64=2009,1,0)</f>
        <v>1</v>
      </c>
      <c r="AH64" t="str">
        <f>VLOOKUP(P64,[1]Complete!$J$1:$AQ$69,33,0)</f>
        <v>EMC</v>
      </c>
      <c r="AI64" t="str">
        <f>VLOOKUP(P64,[1]Complete!$J$1:$AQ$69,34,0)</f>
        <v>DDUP</v>
      </c>
    </row>
  </sheetData>
  <autoFilter ref="A1:AI64">
    <sortState ref="A2:AI64">
      <sortCondition ref="A1:A64"/>
    </sortState>
  </autoFilter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Complete_winsorize_minRELSIZE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Felix Hlatky</dc:creator>
  <cp:lastModifiedBy>Felix Hlatky</cp:lastModifiedBy>
  <dcterms:created xsi:type="dcterms:W3CDTF">2014-05-30T21:41:28Z</dcterms:created>
  <dcterms:modified xsi:type="dcterms:W3CDTF">2014-05-31T10:17:51Z</dcterms:modified>
</cp:coreProperties>
</file>